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xr:revisionPtr revIDLastSave="0" documentId="13_ncr:1_{1F7C77DC-2A81-4D77-A954-B0B739225F87}" xr6:coauthVersionLast="47" xr6:coauthVersionMax="47" xr10:uidLastSave="{00000000-0000-0000-0000-000000000000}"/>
  <bookViews>
    <workbookView xWindow="-110" yWindow="-110" windowWidth="19420" windowHeight="10560" xr2:uid="{00000000-000D-0000-FFFF-FFFF00000000}"/>
  </bookViews>
  <sheets>
    <sheet name="Loan calculator" sheetId="1" r:id="rId1"/>
  </sheets>
  <definedNames>
    <definedName name="CombinedMonthlyPayment">CollegeLoans[[#Totals],[Column9]]</definedName>
    <definedName name="ConsLoanPayback">'Loan calculator'!$K$22</definedName>
    <definedName name="EstimatedAnnualSalary">'Loan calculator'!$J$4</definedName>
    <definedName name="EstimatedMonthlySalary">'Loan calculator'!$M$22</definedName>
    <definedName name="LoanPaybackStart">'Loan calculator'!$M$4</definedName>
    <definedName name="LoanStartLToday">IF(LoanPaybackStart&lt;TODAY(),TRUE,FALSE)</definedName>
    <definedName name="PercentAboveBelow">IF(CollegeLoans[[#Totals],[Column11]]/EstimatedMonthlySalary&gt;=0.08,"above","below")</definedName>
    <definedName name="PercentageOfIncome">"CollegeLoans[[#Totals],[Monthly Payment]]/EstimatedMonthlySalary"</definedName>
    <definedName name="PercentageOfMonthlyIncome">CollegeLoans[[#Totals],[Column9]]/EstimatedMonthlySalary</definedName>
    <definedName name="_xlnm.Print_Titles" localSheetId="0">'Loan calculator'!$12:$13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M23" i="1"/>
  <c r="E14" i="1"/>
  <c r="D17" i="1"/>
  <c r="H15" i="1" s="1"/>
  <c r="H16" i="1" s="1"/>
  <c r="H18" i="1" s="1"/>
  <c r="I22" i="1" s="1"/>
  <c r="D15" i="1"/>
  <c r="M14" i="1" l="1"/>
  <c r="C22" i="1"/>
  <c r="J4" i="1" s="1"/>
  <c r="G22" i="1"/>
  <c r="L15" i="1" l="1"/>
  <c r="L17" i="1" s="1"/>
  <c r="M22" i="1" s="1"/>
  <c r="K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14" authorId="0" shapeId="0" xr:uid="{47B30120-3637-4BB8-AEB1-7FA6847E4D4F}">
      <text>
        <r>
          <rPr>
            <b/>
            <sz val="9"/>
            <color indexed="81"/>
            <rFont val="Tahoma"/>
            <family val="2"/>
          </rPr>
          <t>Author:</t>
        </r>
        <r>
          <rPr>
            <sz val="9"/>
            <color indexed="81"/>
            <rFont val="Tahoma"/>
            <family val="2"/>
          </rPr>
          <t xml:space="preserve">
hindi ba yearly mag accumulate ang increase?</t>
        </r>
      </text>
    </comment>
  </commentList>
</comments>
</file>

<file path=xl/sharedStrings.xml><?xml version="1.0" encoding="utf-8"?>
<sst xmlns="http://schemas.openxmlformats.org/spreadsheetml/2006/main" count="45" uniqueCount="45">
  <si>
    <t>Column1</t>
  </si>
  <si>
    <t>Column2</t>
  </si>
  <si>
    <t>VER Property Calculator</t>
  </si>
  <si>
    <t>PROPERTY DETAILS</t>
  </si>
  <si>
    <t>Step 2</t>
  </si>
  <si>
    <t>Input Property Details</t>
  </si>
  <si>
    <t>Column3</t>
  </si>
  <si>
    <t>Column4</t>
  </si>
  <si>
    <t>Column5</t>
  </si>
  <si>
    <t>Column6</t>
  </si>
  <si>
    <t>Column7</t>
  </si>
  <si>
    <t>Column8</t>
  </si>
  <si>
    <t>Column9</t>
  </si>
  <si>
    <t>Column10</t>
  </si>
  <si>
    <t>Column11</t>
  </si>
  <si>
    <r>
      <t xml:space="preserve">Lot Position </t>
    </r>
    <r>
      <rPr>
        <i/>
        <sz val="12"/>
        <color theme="3" tint="-0.249977111117893"/>
        <rFont val="Trebuchet MS"/>
        <family val="2"/>
        <scheme val="major"/>
      </rPr>
      <t xml:space="preserve">dropdown </t>
    </r>
  </si>
  <si>
    <t>Step 3</t>
  </si>
  <si>
    <r>
      <t xml:space="preserve">Tax </t>
    </r>
    <r>
      <rPr>
        <i/>
        <sz val="12"/>
        <color theme="3" tint="-0.249977111117893"/>
        <rFont val="Trebuchet MS"/>
        <family val="2"/>
        <scheme val="major"/>
      </rPr>
      <t>dropdown</t>
    </r>
    <r>
      <rPr>
        <b/>
        <sz val="16"/>
        <color theme="3" tint="-0.249977111117893"/>
        <rFont val="Trebuchet MS"/>
        <family val="2"/>
        <scheme val="major"/>
      </rPr>
      <t xml:space="preserve"> </t>
    </r>
  </si>
  <si>
    <t>DOWN PAYMENT</t>
  </si>
  <si>
    <t>CONTRACT BALANCE</t>
  </si>
  <si>
    <t>Compute for Down Payment Breakdown</t>
  </si>
  <si>
    <r>
      <t xml:space="preserve">Down Payment % </t>
    </r>
    <r>
      <rPr>
        <i/>
        <sz val="12"/>
        <color rgb="FF2B3D59"/>
        <rFont val="Trebuchet MS"/>
        <family val="2"/>
        <scheme val="major"/>
      </rPr>
      <t>input</t>
    </r>
    <r>
      <rPr>
        <b/>
        <sz val="16"/>
        <color rgb="FF2B3D59"/>
        <rFont val="Trebuchet MS"/>
        <family val="2"/>
        <scheme val="major"/>
      </rPr>
      <t xml:space="preserve"> </t>
    </r>
  </si>
  <si>
    <t>Step 4</t>
  </si>
  <si>
    <t>Compute for Contract Balance Breakdown</t>
  </si>
  <si>
    <t>Monthly DP</t>
  </si>
  <si>
    <t>Monthly CB</t>
  </si>
  <si>
    <t>Contract Balance</t>
  </si>
  <si>
    <t>Reservation Fee must be paid first to proceed to Down Payment</t>
  </si>
  <si>
    <r>
      <t xml:space="preserve">Down Payment Term 
(months) </t>
    </r>
    <r>
      <rPr>
        <i/>
        <sz val="12"/>
        <color rgb="FF2B3D59"/>
        <rFont val="Trebuchet MS"/>
        <family val="2"/>
        <scheme val="major"/>
      </rPr>
      <t xml:space="preserve">input </t>
    </r>
  </si>
  <si>
    <t>Down Payment must be paid first to proceed to the Contract Balance</t>
  </si>
  <si>
    <r>
      <t xml:space="preserve">Contract Increase % 
</t>
    </r>
    <r>
      <rPr>
        <i/>
        <sz val="12"/>
        <color theme="8" tint="-0.499984740745262"/>
        <rFont val="Trebuchet MS"/>
        <family val="2"/>
        <scheme val="major"/>
      </rPr>
      <t>Shall be provided by Ver Agent</t>
    </r>
  </si>
  <si>
    <r>
      <t xml:space="preserve">Contract Balance Term
(years) </t>
    </r>
    <r>
      <rPr>
        <i/>
        <sz val="12"/>
        <color theme="8" tint="-0.499984740745262"/>
        <rFont val="Trebuchet MS"/>
        <family val="2"/>
        <scheme val="major"/>
      </rPr>
      <t xml:space="preserve">input </t>
    </r>
  </si>
  <si>
    <t>Total Down Payment</t>
  </si>
  <si>
    <r>
      <t xml:space="preserve">Down Payment </t>
    </r>
    <r>
      <rPr>
        <i/>
        <sz val="12"/>
        <color rgb="FF6E84A2"/>
        <rFont val="Trebuchet MS"/>
        <family val="2"/>
        <scheme val="major"/>
      </rPr>
      <t>read-only</t>
    </r>
  </si>
  <si>
    <r>
      <t xml:space="preserve">Down Payment 
(Less Reservation Fee) 
</t>
    </r>
    <r>
      <rPr>
        <i/>
        <sz val="12"/>
        <color rgb="FF6E84A2"/>
        <rFont val="Trebuchet MS"/>
        <family val="2"/>
        <scheme val="major"/>
      </rPr>
      <t>read-only</t>
    </r>
  </si>
  <si>
    <r>
      <t xml:space="preserve">Monthly Payable DP </t>
    </r>
    <r>
      <rPr>
        <i/>
        <sz val="12"/>
        <color rgb="FF6E84A2"/>
        <rFont val="Trebuchet MS"/>
        <family val="2"/>
        <scheme val="major"/>
      </rPr>
      <t>read-only</t>
    </r>
  </si>
  <si>
    <r>
      <t xml:space="preserve">Base Price </t>
    </r>
    <r>
      <rPr>
        <i/>
        <sz val="12"/>
        <color rgb="FF6B97A9"/>
        <rFont val="Trebuchet MS"/>
        <family val="2"/>
        <scheme val="major"/>
      </rPr>
      <t>read-only</t>
    </r>
    <r>
      <rPr>
        <b/>
        <sz val="16"/>
        <color rgb="FF6B97A9"/>
        <rFont val="Trebuchet MS"/>
        <family val="2"/>
        <scheme val="major"/>
      </rPr>
      <t xml:space="preserve"> </t>
    </r>
  </si>
  <si>
    <r>
      <rPr>
        <b/>
        <sz val="16"/>
        <color theme="6" tint="-0.249977111117893"/>
        <rFont val="Trebuchet MS"/>
        <family val="2"/>
        <scheme val="major"/>
      </rPr>
      <t>Published Rate</t>
    </r>
    <r>
      <rPr>
        <b/>
        <sz val="20"/>
        <color theme="6" tint="-0.249977111117893"/>
        <rFont val="Trebuchet MS"/>
        <family val="2"/>
        <scheme val="major"/>
      </rPr>
      <t xml:space="preserve"> </t>
    </r>
    <r>
      <rPr>
        <i/>
        <sz val="12"/>
        <color theme="6" tint="-0.249977111117893"/>
        <rFont val="Trebuchet MS"/>
        <family val="2"/>
        <scheme val="major"/>
      </rPr>
      <t>read-only</t>
    </r>
  </si>
  <si>
    <t>Published Rate</t>
  </si>
  <si>
    <r>
      <t xml:space="preserve">Contract Total 
(Excl. Down Payment)
</t>
    </r>
    <r>
      <rPr>
        <i/>
        <sz val="12"/>
        <color rgb="FF8A9561"/>
        <rFont val="Trebuchet MS"/>
        <family val="2"/>
        <scheme val="major"/>
      </rPr>
      <t>read-only</t>
    </r>
  </si>
  <si>
    <r>
      <t xml:space="preserve">Monthly Payable DP </t>
    </r>
    <r>
      <rPr>
        <i/>
        <sz val="12"/>
        <color rgb="FF8A9561"/>
        <rFont val="Trebuchet MS"/>
        <family val="2"/>
        <scheme val="major"/>
      </rPr>
      <t>read-only</t>
    </r>
  </si>
  <si>
    <r>
      <rPr>
        <sz val="18"/>
        <color theme="4" tint="-0.499984740745262"/>
        <rFont val="Trebuchet MS"/>
        <family val="2"/>
        <scheme val="minor"/>
      </rPr>
      <t>Step 1</t>
    </r>
    <r>
      <rPr>
        <sz val="16"/>
        <color theme="4" tint="-0.499984740745262"/>
        <rFont val="Trebuchet MS"/>
        <family val="2"/>
        <scheme val="minor"/>
      </rPr>
      <t xml:space="preserve">  </t>
    </r>
    <r>
      <rPr>
        <sz val="14"/>
        <color theme="4" tint="-0.499984740745262"/>
        <rFont val="Trebuchet MS"/>
        <family val="2"/>
        <scheme val="minor"/>
      </rPr>
      <t xml:space="preserve"> </t>
    </r>
    <r>
      <rPr>
        <b/>
        <sz val="20"/>
        <color theme="4" tint="-0.499984740745262"/>
        <rFont val="Trebuchet MS"/>
        <family val="2"/>
        <scheme val="minor"/>
      </rPr>
      <t>Input the Sales Price of the product:</t>
    </r>
  </si>
  <si>
    <t>Property Published Rate</t>
  </si>
  <si>
    <t>Direction: Enter data only in fields with dark-colored text.</t>
  </si>
  <si>
    <t>Regular 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</si>
</sst>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7" formatCode="&quot;$&quot;#,##0.00_);\(&quot;$&quot;#,##0.00\)"/>
    <numFmt numFmtId="44" formatCode="_(&quot;$&quot;* #,##0.00_);_(&quot;$&quot;* \(#,##0.00\);_(&quot;$&quot;* &quot;-&quot;??_);_(@_)"/>
    <numFmt numFmtId="164" formatCode="&quot;$&quot;#,##0.00"/>
    <numFmt numFmtId="165" formatCode="m/d/yy"/>
    <numFmt numFmtId="166" formatCode="[$₱-464]#,##0.00"/>
    <numFmt numFmtId="167" formatCode="[$₱-464]#,##0.00;\-[$₱-464]#,##0.00"/>
    <numFmt numFmtId="168" formatCode="[$₱-464]#,##0"/>
  </numFmts>
  <fonts count="74" x14ac:knownFonts="1">
    <font>
      <sz val="11"/>
      <color theme="3"/>
      <name val="Trebuchet MS"/>
      <family val="2"/>
      <scheme val="minor"/>
    </font>
    <font>
      <sz val="11"/>
      <color theme="1"/>
      <name val="Trebuchet MS"/>
      <family val="2"/>
      <scheme val="minor"/>
    </font>
    <font>
      <sz val="11"/>
      <color theme="1"/>
      <name val="Trebuchet MS"/>
      <family val="2"/>
      <scheme val="minor"/>
    </font>
    <font>
      <sz val="11"/>
      <color theme="1"/>
      <name val="Trebuchet MS"/>
      <family val="2"/>
      <scheme val="minor"/>
    </font>
    <font>
      <sz val="11"/>
      <color theme="1"/>
      <name val="Trebuchet MS"/>
      <family val="2"/>
      <scheme val="minor"/>
    </font>
    <font>
      <b/>
      <sz val="14"/>
      <color theme="3"/>
      <name val="Trebuchet MS"/>
      <family val="2"/>
      <scheme val="minor"/>
    </font>
    <font>
      <b/>
      <sz val="29"/>
      <color theme="0"/>
      <name val="Trebuchet MS"/>
      <family val="2"/>
      <scheme val="major"/>
    </font>
    <font>
      <sz val="16"/>
      <color theme="6"/>
      <name val="Trebuchet MS"/>
      <family val="2"/>
      <scheme val="minor"/>
    </font>
    <font>
      <b/>
      <sz val="17"/>
      <color theme="3"/>
      <name val="Trebuchet MS"/>
      <family val="2"/>
      <scheme val="minor"/>
    </font>
    <font>
      <b/>
      <sz val="11"/>
      <color theme="3"/>
      <name val="Trebuchet MS"/>
      <family val="2"/>
      <scheme val="minor"/>
    </font>
    <font>
      <b/>
      <sz val="11"/>
      <color theme="1"/>
      <name val="Trebuchet MS"/>
      <family val="2"/>
      <scheme val="minor"/>
    </font>
    <font>
      <i/>
      <sz val="11"/>
      <color theme="1" tint="0.34998626667073579"/>
      <name val="Trebuchet MS"/>
      <family val="2"/>
      <scheme val="minor"/>
    </font>
    <font>
      <b/>
      <sz val="16"/>
      <color theme="6" tint="-0.24994659260841701"/>
      <name val="Trebuchet MS"/>
      <family val="2"/>
      <scheme val="minor"/>
    </font>
    <font>
      <sz val="11"/>
      <color theme="3"/>
      <name val="Trebuchet MS"/>
      <family val="2"/>
    </font>
    <font>
      <b/>
      <sz val="17"/>
      <color theme="3"/>
      <name val="Trebuchet MS"/>
      <family val="2"/>
    </font>
    <font>
      <sz val="11"/>
      <color theme="4" tint="-0.499984740745262"/>
      <name val="Trebuchet MS"/>
      <family val="2"/>
    </font>
    <font>
      <sz val="12"/>
      <color theme="4" tint="-0.499984740745262"/>
      <name val="Trebuchet MS"/>
      <family val="2"/>
    </font>
    <font>
      <b/>
      <sz val="11"/>
      <color theme="4" tint="-0.499984740745262"/>
      <name val="Trebuchet MS"/>
      <family val="2"/>
    </font>
    <font>
      <b/>
      <sz val="16"/>
      <color theme="4" tint="-0.499984740745262"/>
      <name val="Trebuchet MS"/>
      <family val="2"/>
    </font>
    <font>
      <sz val="36"/>
      <color theme="3"/>
      <name val="Trebuchet MS"/>
      <family val="2"/>
      <scheme val="minor"/>
    </font>
    <font>
      <sz val="11"/>
      <color theme="3"/>
      <name val="Trebuchet MS"/>
      <family val="2"/>
      <scheme val="major"/>
    </font>
    <font>
      <b/>
      <sz val="36"/>
      <color theme="4" tint="-0.499984740745262"/>
      <name val="Trebuchet MS"/>
      <family val="2"/>
      <scheme val="major"/>
    </font>
    <font>
      <sz val="11"/>
      <color theme="1"/>
      <name val="Trebuchet MS"/>
      <family val="2"/>
      <scheme val="major"/>
    </font>
    <font>
      <sz val="11"/>
      <color theme="4" tint="0.79998168889431442"/>
      <name val="Trebuchet MS"/>
      <family val="2"/>
      <scheme val="major"/>
    </font>
    <font>
      <b/>
      <sz val="12"/>
      <color theme="4" tint="-0.499984740745262"/>
      <name val="Trebuchet MS"/>
      <family val="2"/>
      <scheme val="minor"/>
    </font>
    <font>
      <b/>
      <sz val="11"/>
      <color theme="4" tint="-0.499984740745262"/>
      <name val="Trebuchet MS"/>
      <family val="2"/>
      <scheme val="minor"/>
    </font>
    <font>
      <sz val="36"/>
      <color theme="3"/>
      <name val="Trebuchet MS"/>
      <family val="2"/>
      <scheme val="major"/>
    </font>
    <font>
      <b/>
      <sz val="55"/>
      <color theme="4" tint="-0.499984740745262"/>
      <name val="Trebuchet MS"/>
      <family val="2"/>
      <scheme val="major"/>
    </font>
    <font>
      <sz val="14"/>
      <color theme="1"/>
      <name val="Trebuchet MS"/>
      <family val="2"/>
      <scheme val="major"/>
    </font>
    <font>
      <sz val="55"/>
      <color theme="3"/>
      <name val="Trebuchet MS"/>
      <family val="2"/>
      <scheme val="major"/>
    </font>
    <font>
      <sz val="8"/>
      <name val="Trebuchet MS"/>
      <family val="2"/>
      <scheme val="minor"/>
    </font>
    <font>
      <sz val="18"/>
      <color theme="3"/>
      <name val="Trebuchet MS"/>
      <family val="2"/>
      <scheme val="minor"/>
    </font>
    <font>
      <b/>
      <sz val="18"/>
      <color theme="0"/>
      <name val="Trebuchet MS"/>
      <family val="2"/>
      <scheme val="major"/>
    </font>
    <font>
      <b/>
      <sz val="20"/>
      <color theme="4" tint="-0.499984740745262"/>
      <name val="Trebuchet MS"/>
      <family val="2"/>
      <scheme val="minor"/>
    </font>
    <font>
      <b/>
      <sz val="16"/>
      <color theme="3" tint="-0.249977111117893"/>
      <name val="Trebuchet MS"/>
      <family val="2"/>
      <scheme val="major"/>
    </font>
    <font>
      <i/>
      <sz val="12"/>
      <color theme="3" tint="-0.249977111117893"/>
      <name val="Trebuchet MS"/>
      <family val="2"/>
      <scheme val="major"/>
    </font>
    <font>
      <sz val="14"/>
      <color theme="4" tint="-0.499984740745262"/>
      <name val="Trebuchet MS"/>
      <family val="2"/>
      <scheme val="minor"/>
    </font>
    <font>
      <b/>
      <sz val="16"/>
      <color theme="6" tint="-0.249977111117893"/>
      <name val="Trebuchet MS"/>
      <family val="2"/>
      <scheme val="major"/>
    </font>
    <font>
      <i/>
      <sz val="12"/>
      <color theme="6" tint="-0.249977111117893"/>
      <name val="Trebuchet MS"/>
      <family val="2"/>
      <scheme val="major"/>
    </font>
    <font>
      <sz val="16"/>
      <color theme="6" tint="-0.249977111117893"/>
      <name val="Trebuchet MS"/>
      <family val="2"/>
      <scheme val="minor"/>
    </font>
    <font>
      <b/>
      <sz val="16"/>
      <color rgb="FF2B3D59"/>
      <name val="Trebuchet MS"/>
      <family val="2"/>
      <scheme val="major"/>
    </font>
    <font>
      <i/>
      <sz val="12"/>
      <color rgb="FF2B3D59"/>
      <name val="Trebuchet MS"/>
      <family val="2"/>
      <scheme val="major"/>
    </font>
    <font>
      <b/>
      <sz val="20"/>
      <color theme="6" tint="-0.249977111117893"/>
      <name val="Trebuchet MS"/>
      <family val="2"/>
      <scheme val="major"/>
    </font>
    <font>
      <b/>
      <sz val="20"/>
      <color theme="6" tint="-0.249977111117893"/>
      <name val="Trebuchet MS"/>
      <family val="2"/>
      <scheme val="minor"/>
    </font>
    <font>
      <i/>
      <sz val="11"/>
      <color theme="4" tint="-0.499984740745262"/>
      <name val="Trebuchet MS"/>
      <family val="2"/>
      <scheme val="minor"/>
    </font>
    <font>
      <b/>
      <sz val="16"/>
      <color theme="6" tint="-0.249977111117893"/>
      <name val="Trebuchet MS"/>
      <family val="2"/>
      <scheme val="minor"/>
    </font>
    <font>
      <b/>
      <sz val="16"/>
      <color theme="8" tint="-0.499984740745262"/>
      <name val="Trebuchet MS"/>
      <family val="2"/>
      <scheme val="major"/>
    </font>
    <font>
      <i/>
      <sz val="12"/>
      <color theme="8" tint="-0.499984740745262"/>
      <name val="Trebuchet MS"/>
      <family val="2"/>
      <scheme val="major"/>
    </font>
    <font>
      <sz val="16"/>
      <color theme="8" tint="-0.499984740745262"/>
      <name val="Trebuchet MS"/>
      <family val="2"/>
      <scheme val="minor"/>
    </font>
    <font>
      <i/>
      <sz val="12"/>
      <color theme="4" tint="-0.499984740745262"/>
      <name val="Trebuchet MS"/>
      <family val="2"/>
      <scheme val="minor"/>
    </font>
    <font>
      <b/>
      <sz val="11"/>
      <color theme="6"/>
      <name val="Trebuchet MS"/>
      <family val="2"/>
      <scheme val="minor"/>
    </font>
    <font>
      <i/>
      <sz val="16"/>
      <color theme="3"/>
      <name val="Trebuchet MS"/>
      <family val="2"/>
    </font>
    <font>
      <b/>
      <sz val="16"/>
      <color rgb="FF6E84A2"/>
      <name val="Trebuchet MS"/>
      <family val="2"/>
      <scheme val="major"/>
    </font>
    <font>
      <i/>
      <sz val="12"/>
      <color rgb="FF6E84A2"/>
      <name val="Trebuchet MS"/>
      <family val="2"/>
      <scheme val="major"/>
    </font>
    <font>
      <b/>
      <sz val="16"/>
      <color rgb="FF6B97A9"/>
      <name val="Trebuchet MS"/>
      <family val="2"/>
      <scheme val="major"/>
    </font>
    <font>
      <i/>
      <sz val="12"/>
      <color rgb="FF6B97A9"/>
      <name val="Trebuchet MS"/>
      <family val="2"/>
      <scheme val="major"/>
    </font>
    <font>
      <b/>
      <sz val="16"/>
      <color rgb="FF8A9561"/>
      <name val="Trebuchet MS"/>
      <family val="2"/>
      <scheme val="major"/>
    </font>
    <font>
      <i/>
      <sz val="12"/>
      <color rgb="FF8A9561"/>
      <name val="Trebuchet MS"/>
      <family val="2"/>
      <scheme val="major"/>
    </font>
    <font>
      <b/>
      <sz val="16"/>
      <color rgb="FF6E84A2"/>
      <name val="Trebuchet MS"/>
      <family val="2"/>
      <scheme val="minor"/>
    </font>
    <font>
      <b/>
      <sz val="16"/>
      <color rgb="FF2B3D59"/>
      <name val="Trebuchet MS"/>
      <family val="2"/>
      <scheme val="minor"/>
    </font>
    <font>
      <b/>
      <sz val="16"/>
      <color theme="3" tint="-0.249977111117893"/>
      <name val="Trebuchet MS"/>
      <family val="2"/>
      <scheme val="minor"/>
    </font>
    <font>
      <b/>
      <sz val="16"/>
      <color rgb="FF6B97A9"/>
      <name val="Trebuchet MS"/>
      <family val="2"/>
      <scheme val="minor"/>
    </font>
    <font>
      <b/>
      <sz val="16"/>
      <color theme="8" tint="-0.499984740745262"/>
      <name val="Trebuchet MS"/>
      <family val="2"/>
      <scheme val="minor"/>
    </font>
    <font>
      <b/>
      <sz val="16"/>
      <color rgb="FF8A9561"/>
      <name val="Trebuchet MS"/>
      <family val="2"/>
      <scheme val="minor"/>
    </font>
    <font>
      <b/>
      <sz val="14"/>
      <color theme="4" tint="-0.499984740745262"/>
      <name val="Trebuchet MS"/>
      <family val="2"/>
      <scheme val="major"/>
    </font>
    <font>
      <b/>
      <sz val="18"/>
      <color theme="4" tint="-0.499984740745262"/>
      <name val="Trebuchet MS"/>
      <family val="2"/>
      <scheme val="minor"/>
    </font>
    <font>
      <b/>
      <sz val="18"/>
      <color theme="3"/>
      <name val="Trebuchet MS"/>
      <family val="2"/>
      <scheme val="minor"/>
    </font>
    <font>
      <sz val="16"/>
      <color theme="4" tint="-0.499984740745262"/>
      <name val="Trebuchet MS"/>
      <family val="2"/>
      <scheme val="minor"/>
    </font>
    <font>
      <sz val="16"/>
      <color theme="3"/>
      <name val="Trebuchet MS"/>
      <family val="2"/>
    </font>
    <font>
      <b/>
      <sz val="20"/>
      <color theme="0"/>
      <name val="Trebuchet MS"/>
      <family val="2"/>
      <scheme val="major"/>
    </font>
    <font>
      <sz val="18"/>
      <color theme="4" tint="-0.499984740745262"/>
      <name val="Trebuchet MS"/>
      <family val="2"/>
      <scheme val="minor"/>
    </font>
    <font>
      <b/>
      <sz val="18"/>
      <color theme="4" tint="-0.499984740745262"/>
      <name val="Trebuchet MS"/>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theme="4" tint="-0.499984740745262"/>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rgb="FF2B3D59"/>
        <bgColor indexed="64"/>
      </patternFill>
    </fill>
    <fill>
      <patternFill patternType="solid">
        <fgColor rgb="FFE9EEF3"/>
        <bgColor indexed="64"/>
      </patternFill>
    </fill>
    <fill>
      <patternFill patternType="solid">
        <fgColor rgb="FFD4DEE8"/>
        <bgColor indexed="64"/>
      </patternFill>
    </fill>
    <fill>
      <patternFill patternType="solid">
        <fgColor theme="8" tint="0.59999389629810485"/>
        <bgColor indexed="64"/>
      </patternFill>
    </fill>
  </fills>
  <borders count="13">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right/>
      <top/>
      <bottom style="thick">
        <color theme="4" tint="-0.499984740745262"/>
      </bottom>
      <diagonal/>
    </border>
    <border>
      <left/>
      <right/>
      <top/>
      <bottom style="thin">
        <color theme="4" tint="-0.24994659260841701"/>
      </bottom>
      <diagonal/>
    </border>
    <border>
      <left/>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bottom/>
      <diagonal/>
    </border>
    <border>
      <left/>
      <right style="medium">
        <color theme="4" tint="-0.249977111117893"/>
      </right>
      <top/>
      <bottom/>
      <diagonal/>
    </border>
  </borders>
  <cellStyleXfs count="10">
    <xf numFmtId="0" fontId="0" fillId="0" borderId="0"/>
    <xf numFmtId="44" fontId="4" fillId="0" borderId="0" applyFont="0" applyFill="0" applyBorder="0" applyAlignment="0" applyProtection="0"/>
    <xf numFmtId="9" fontId="4" fillId="0" borderId="0" applyFont="0" applyFill="0" applyBorder="0" applyAlignment="0" applyProtection="0"/>
    <xf numFmtId="0" fontId="6" fillId="2" borderId="0" applyNumberFormat="0" applyBorder="0" applyAlignment="0" applyProtection="0"/>
    <xf numFmtId="0" fontId="8" fillId="0" borderId="0" applyNumberFormat="0" applyFill="0" applyBorder="0" applyAlignment="0" applyProtection="0"/>
    <xf numFmtId="0" fontId="12" fillId="0" borderId="0" applyNumberFormat="0" applyFill="0" applyBorder="0" applyAlignment="0" applyProtection="0"/>
    <xf numFmtId="0" fontId="5" fillId="0" borderId="0" applyNumberFormat="0" applyFill="0" applyBorder="0" applyAlignment="0" applyProtection="0"/>
    <xf numFmtId="0" fontId="9" fillId="0" borderId="1" applyNumberFormat="0" applyFill="0" applyAlignment="0" applyProtection="0"/>
    <xf numFmtId="0" fontId="11" fillId="0" borderId="0" applyNumberFormat="0" applyFill="0" applyBorder="0" applyAlignment="0" applyProtection="0"/>
    <xf numFmtId="0" fontId="10" fillId="0" borderId="2" applyNumberFormat="0" applyFill="0" applyAlignment="0" applyProtection="0"/>
  </cellStyleXfs>
  <cellXfs count="117">
    <xf numFmtId="0" fontId="0" fillId="0" borderId="0" xfId="0"/>
    <xf numFmtId="0" fontId="0" fillId="4" borderId="0" xfId="0" applyFill="1"/>
    <xf numFmtId="0" fontId="7" fillId="4" borderId="0" xfId="0" applyFont="1" applyFill="1" applyAlignment="1">
      <alignment vertical="center"/>
    </xf>
    <xf numFmtId="164" fontId="5" fillId="4" borderId="0" xfId="0" applyNumberFormat="1" applyFont="1" applyFill="1"/>
    <xf numFmtId="10" fontId="5" fillId="4" borderId="0" xfId="2" applyNumberFormat="1" applyFont="1" applyFill="1" applyAlignment="1">
      <alignment vertical="top"/>
    </xf>
    <xf numFmtId="0" fontId="0" fillId="4" borderId="0" xfId="0" applyFill="1" applyAlignment="1">
      <alignment horizontal="center"/>
    </xf>
    <xf numFmtId="0" fontId="13" fillId="4" borderId="0" xfId="0" applyFont="1" applyFill="1" applyAlignment="1">
      <alignment horizontal="left" indent="1"/>
    </xf>
    <xf numFmtId="0" fontId="14" fillId="4" borderId="0" xfId="4" applyFont="1" applyFill="1" applyBorder="1" applyAlignment="1">
      <alignment horizontal="left" indent="1"/>
    </xf>
    <xf numFmtId="0" fontId="15" fillId="4" borderId="0" xfId="0" applyFont="1" applyFill="1" applyAlignment="1">
      <alignment horizontal="center" vertical="top"/>
    </xf>
    <xf numFmtId="0" fontId="16" fillId="4" borderId="0" xfId="5" applyFont="1" applyFill="1" applyBorder="1" applyAlignment="1">
      <alignment horizontal="left" vertical="center" indent="1"/>
    </xf>
    <xf numFmtId="0" fontId="17" fillId="4" borderId="0" xfId="0" applyFont="1" applyFill="1" applyAlignment="1">
      <alignment horizontal="center" vertical="top"/>
    </xf>
    <xf numFmtId="0" fontId="0" fillId="4" borderId="3" xfId="0" applyFill="1" applyBorder="1" applyAlignment="1">
      <alignment horizontal="left" vertical="top" wrapText="1" indent="1"/>
    </xf>
    <xf numFmtId="0" fontId="16" fillId="4" borderId="3" xfId="5" applyFont="1" applyFill="1" applyBorder="1" applyAlignment="1">
      <alignment horizontal="left" vertical="center" indent="1"/>
    </xf>
    <xf numFmtId="0" fontId="0" fillId="4" borderId="0" xfId="0" applyFill="1" applyAlignment="1">
      <alignment horizontal="left" vertical="top" wrapText="1" indent="1"/>
    </xf>
    <xf numFmtId="0" fontId="18" fillId="4" borderId="0" xfId="4" applyFont="1" applyFill="1" applyBorder="1" applyAlignment="1">
      <alignment horizontal="right"/>
    </xf>
    <xf numFmtId="0" fontId="18" fillId="4" borderId="0" xfId="4" applyFont="1" applyFill="1" applyAlignment="1">
      <alignment horizontal="left" vertical="center"/>
    </xf>
    <xf numFmtId="0" fontId="19" fillId="4" borderId="0" xfId="0" applyFont="1" applyFill="1" applyAlignment="1">
      <alignment horizontal="center" vertical="center"/>
    </xf>
    <xf numFmtId="0" fontId="24" fillId="4" borderId="4" xfId="6" applyFont="1" applyFill="1" applyBorder="1" applyAlignment="1">
      <alignment horizontal="left" vertical="center" indent="1"/>
    </xf>
    <xf numFmtId="7" fontId="24" fillId="4" borderId="0" xfId="0" applyNumberFormat="1" applyFont="1" applyFill="1" applyAlignment="1">
      <alignment horizontal="left" vertical="center" indent="1"/>
    </xf>
    <xf numFmtId="0" fontId="24" fillId="4" borderId="0" xfId="6" applyFont="1" applyFill="1" applyAlignment="1">
      <alignment horizontal="left" vertical="center" indent="1"/>
    </xf>
    <xf numFmtId="10" fontId="24" fillId="4" borderId="0" xfId="2" applyNumberFormat="1" applyFont="1" applyFill="1" applyBorder="1" applyAlignment="1">
      <alignment horizontal="left" vertical="center" indent="1"/>
    </xf>
    <xf numFmtId="0" fontId="24" fillId="4" borderId="0" xfId="6" applyFont="1" applyFill="1" applyBorder="1" applyAlignment="1">
      <alignment horizontal="left" vertical="center" indent="1"/>
    </xf>
    <xf numFmtId="10" fontId="3" fillId="4" borderId="0" xfId="2" applyNumberFormat="1" applyFont="1" applyFill="1" applyBorder="1" applyAlignment="1">
      <alignment horizontal="left" vertical="center" indent="1"/>
    </xf>
    <xf numFmtId="14" fontId="3" fillId="4" borderId="0" xfId="0" applyNumberFormat="1" applyFont="1" applyFill="1" applyAlignment="1">
      <alignment horizontal="left" vertical="center" indent="1"/>
    </xf>
    <xf numFmtId="0" fontId="20" fillId="4" borderId="0" xfId="0" applyFont="1" applyFill="1" applyAlignment="1">
      <alignment horizontal="center" vertical="center"/>
    </xf>
    <xf numFmtId="0" fontId="25" fillId="4" borderId="0" xfId="0" applyFont="1" applyFill="1" applyAlignment="1">
      <alignment horizontal="center" vertical="center"/>
    </xf>
    <xf numFmtId="14" fontId="21" fillId="4" borderId="0" xfId="0" applyNumberFormat="1" applyFont="1" applyFill="1" applyAlignment="1">
      <alignment horizontal="center"/>
    </xf>
    <xf numFmtId="9" fontId="0" fillId="0" borderId="0" xfId="2" applyFont="1"/>
    <xf numFmtId="9" fontId="0" fillId="4" borderId="0" xfId="2" applyFont="1" applyFill="1"/>
    <xf numFmtId="9" fontId="28" fillId="8" borderId="0" xfId="2" applyFont="1" applyFill="1" applyBorder="1" applyAlignment="1">
      <alignment horizontal="center" vertical="center"/>
    </xf>
    <xf numFmtId="9" fontId="28" fillId="8" borderId="0" xfId="2" applyFont="1" applyFill="1" applyBorder="1" applyAlignment="1">
      <alignment horizontal="left" vertical="center" indent="1"/>
    </xf>
    <xf numFmtId="9" fontId="23" fillId="4" borderId="0" xfId="2" applyFont="1" applyFill="1" applyAlignment="1">
      <alignment horizontal="left" vertical="center" wrapText="1" indent="1"/>
    </xf>
    <xf numFmtId="0" fontId="31" fillId="0" borderId="0" xfId="0" applyFont="1"/>
    <xf numFmtId="0" fontId="31" fillId="4" borderId="0" xfId="0" applyFont="1" applyFill="1"/>
    <xf numFmtId="0" fontId="32" fillId="3" borderId="0" xfId="0" applyFont="1" applyFill="1" applyAlignment="1">
      <alignment horizontal="left" vertical="center" indent="1"/>
    </xf>
    <xf numFmtId="0" fontId="32" fillId="4" borderId="0" xfId="0" applyFont="1" applyFill="1" applyAlignment="1">
      <alignment horizontal="left" vertical="center" indent="1"/>
    </xf>
    <xf numFmtId="0" fontId="33" fillId="4" borderId="0" xfId="6" applyFont="1" applyFill="1" applyBorder="1" applyAlignment="1">
      <alignment horizontal="left" vertical="center" indent="1"/>
    </xf>
    <xf numFmtId="0" fontId="34" fillId="5" borderId="0" xfId="0" applyFont="1" applyFill="1" applyAlignment="1">
      <alignment horizontal="right" vertical="center"/>
    </xf>
    <xf numFmtId="10" fontId="2" fillId="4" borderId="0" xfId="2" applyNumberFormat="1" applyFont="1" applyFill="1" applyBorder="1" applyAlignment="1">
      <alignment horizontal="left" vertical="center" indent="1"/>
    </xf>
    <xf numFmtId="165" fontId="2" fillId="4" borderId="0" xfId="0" applyNumberFormat="1" applyFont="1" applyFill="1" applyAlignment="1">
      <alignment horizontal="left" vertical="center" indent="1"/>
    </xf>
    <xf numFmtId="9" fontId="22" fillId="8" borderId="0" xfId="2" applyFont="1" applyFill="1" applyBorder="1" applyAlignment="1">
      <alignment horizontal="left" vertical="center" wrapText="1" indent="1"/>
    </xf>
    <xf numFmtId="166" fontId="3" fillId="5" borderId="0" xfId="2" applyNumberFormat="1" applyFont="1" applyFill="1" applyBorder="1" applyAlignment="1">
      <alignment horizontal="left" vertical="center" indent="1"/>
    </xf>
    <xf numFmtId="166" fontId="2" fillId="5" borderId="0" xfId="2" applyNumberFormat="1" applyFont="1" applyFill="1" applyBorder="1" applyAlignment="1">
      <alignment horizontal="left" vertical="center" indent="1"/>
    </xf>
    <xf numFmtId="9" fontId="22" fillId="9" borderId="0" xfId="2" applyFont="1" applyFill="1" applyBorder="1" applyAlignment="1">
      <alignment horizontal="left" vertical="center" wrapText="1" indent="1"/>
    </xf>
    <xf numFmtId="9" fontId="22" fillId="10" borderId="0" xfId="2" applyFont="1" applyFill="1" applyBorder="1" applyAlignment="1">
      <alignment horizontal="left" vertical="center" wrapText="1" indent="1"/>
    </xf>
    <xf numFmtId="0" fontId="32" fillId="13" borderId="0" xfId="0" applyFont="1" applyFill="1" applyAlignment="1">
      <alignment horizontal="left" vertical="center" indent="1"/>
    </xf>
    <xf numFmtId="0" fontId="40" fillId="14" borderId="0" xfId="0" applyFont="1" applyFill="1" applyAlignment="1">
      <alignment horizontal="right" vertical="center"/>
    </xf>
    <xf numFmtId="14" fontId="3" fillId="14" borderId="0" xfId="0" applyNumberFormat="1" applyFont="1" applyFill="1" applyAlignment="1">
      <alignment horizontal="left" vertical="center" indent="1"/>
    </xf>
    <xf numFmtId="166" fontId="39" fillId="14" borderId="0" xfId="0" applyNumberFormat="1" applyFont="1" applyFill="1" applyAlignment="1">
      <alignment horizontal="left" vertical="center" indent="1"/>
    </xf>
    <xf numFmtId="166" fontId="10" fillId="12" borderId="0" xfId="2" applyNumberFormat="1" applyFont="1" applyFill="1" applyBorder="1" applyAlignment="1">
      <alignment horizontal="left" vertical="center" indent="1"/>
    </xf>
    <xf numFmtId="0" fontId="32" fillId="7" borderId="0" xfId="0" applyFont="1" applyFill="1" applyAlignment="1">
      <alignment horizontal="left" vertical="center" indent="1"/>
    </xf>
    <xf numFmtId="14" fontId="2" fillId="15" borderId="0" xfId="0" applyNumberFormat="1" applyFont="1" applyFill="1" applyAlignment="1">
      <alignment horizontal="left" vertical="center" indent="1"/>
    </xf>
    <xf numFmtId="0" fontId="44" fillId="4" borderId="0" xfId="0" applyFont="1" applyFill="1" applyAlignment="1">
      <alignment vertical="top"/>
    </xf>
    <xf numFmtId="0" fontId="40" fillId="14" borderId="0" xfId="0" applyFont="1" applyFill="1" applyAlignment="1">
      <alignment horizontal="right" vertical="center" wrapText="1"/>
    </xf>
    <xf numFmtId="166" fontId="10" fillId="4" borderId="0" xfId="2" applyNumberFormat="1" applyFont="1" applyFill="1" applyBorder="1" applyAlignment="1">
      <alignment horizontal="left" vertical="center" indent="1"/>
    </xf>
    <xf numFmtId="14" fontId="1" fillId="15" borderId="0" xfId="0" applyNumberFormat="1" applyFont="1" applyFill="1" applyAlignment="1">
      <alignment horizontal="left" vertical="center" indent="1"/>
    </xf>
    <xf numFmtId="0" fontId="42" fillId="12" borderId="0" xfId="0" applyFont="1" applyFill="1" applyAlignment="1">
      <alignment horizontal="right" vertical="center"/>
    </xf>
    <xf numFmtId="0" fontId="46" fillId="6" borderId="0" xfId="0" applyFont="1" applyFill="1" applyAlignment="1">
      <alignment horizontal="right" vertical="center" wrapText="1"/>
    </xf>
    <xf numFmtId="0" fontId="49" fillId="4" borderId="0" xfId="0" applyFont="1" applyFill="1" applyAlignment="1">
      <alignment vertical="top"/>
    </xf>
    <xf numFmtId="0" fontId="46" fillId="4" borderId="0" xfId="0" applyFont="1" applyFill="1" applyAlignment="1">
      <alignment horizontal="right" vertical="center" wrapText="1"/>
    </xf>
    <xf numFmtId="166" fontId="48" fillId="4" borderId="0" xfId="0" applyNumberFormat="1" applyFont="1" applyFill="1" applyAlignment="1">
      <alignment horizontal="left" vertical="center" indent="1"/>
    </xf>
    <xf numFmtId="164" fontId="3" fillId="4" borderId="0" xfId="1" applyNumberFormat="1" applyFont="1" applyFill="1" applyBorder="1" applyAlignment="1">
      <alignment horizontal="left" vertical="center" indent="1"/>
    </xf>
    <xf numFmtId="166" fontId="43" fillId="4" borderId="0" xfId="0" applyNumberFormat="1" applyFont="1" applyFill="1" applyAlignment="1">
      <alignment horizontal="left" vertical="center" indent="1"/>
    </xf>
    <xf numFmtId="166" fontId="50" fillId="14" borderId="0" xfId="2" applyNumberFormat="1" applyFont="1" applyFill="1" applyBorder="1" applyAlignment="1">
      <alignment horizontal="left" vertical="center" indent="1"/>
    </xf>
    <xf numFmtId="0" fontId="51" fillId="4" borderId="0" xfId="0" applyFont="1" applyFill="1" applyAlignment="1">
      <alignment horizontal="left" vertical="center" indent="1"/>
    </xf>
    <xf numFmtId="0" fontId="52" fillId="14" borderId="0" xfId="0" applyFont="1" applyFill="1" applyAlignment="1">
      <alignment horizontal="right" vertical="center"/>
    </xf>
    <xf numFmtId="0" fontId="52" fillId="15" borderId="0" xfId="0" applyFont="1" applyFill="1" applyAlignment="1">
      <alignment horizontal="right" vertical="center" wrapText="1"/>
    </xf>
    <xf numFmtId="0" fontId="54" fillId="5" borderId="0" xfId="0" applyFont="1" applyFill="1" applyAlignment="1">
      <alignment horizontal="right" vertical="center"/>
    </xf>
    <xf numFmtId="166" fontId="45" fillId="12" borderId="0" xfId="0" applyNumberFormat="1" applyFont="1" applyFill="1" applyAlignment="1">
      <alignment horizontal="left" vertical="center" indent="1"/>
    </xf>
    <xf numFmtId="0" fontId="56" fillId="16" borderId="0" xfId="0" applyFont="1" applyFill="1" applyAlignment="1">
      <alignment horizontal="right" vertical="center" wrapText="1"/>
    </xf>
    <xf numFmtId="166" fontId="58" fillId="14" borderId="0" xfId="0" applyNumberFormat="1" applyFont="1" applyFill="1" applyAlignment="1">
      <alignment horizontal="left" vertical="center" indent="1"/>
    </xf>
    <xf numFmtId="166" fontId="58" fillId="15" borderId="0" xfId="0" applyNumberFormat="1" applyFont="1" applyFill="1" applyAlignment="1">
      <alignment horizontal="left" vertical="center" indent="1"/>
    </xf>
    <xf numFmtId="1" fontId="59" fillId="14" borderId="0" xfId="0" applyNumberFormat="1" applyFont="1" applyFill="1" applyAlignment="1">
      <alignment horizontal="left" vertical="center" indent="1"/>
    </xf>
    <xf numFmtId="0" fontId="60" fillId="5" borderId="0" xfId="0" applyFont="1" applyFill="1" applyAlignment="1">
      <alignment horizontal="left" vertical="center" indent="1"/>
    </xf>
    <xf numFmtId="166" fontId="61" fillId="5" borderId="0" xfId="0" applyNumberFormat="1" applyFont="1" applyFill="1" applyAlignment="1">
      <alignment horizontal="left" vertical="center" indent="1"/>
    </xf>
    <xf numFmtId="9" fontId="60" fillId="5" borderId="0" xfId="0" applyNumberFormat="1" applyFont="1" applyFill="1" applyAlignment="1">
      <alignment horizontal="left" vertical="center" indent="1"/>
    </xf>
    <xf numFmtId="166" fontId="45" fillId="5" borderId="0" xfId="2" applyNumberFormat="1" applyFont="1" applyFill="1" applyBorder="1" applyAlignment="1">
      <alignment horizontal="left" vertical="center" indent="1"/>
    </xf>
    <xf numFmtId="10" fontId="62" fillId="6" borderId="0" xfId="0" applyNumberFormat="1" applyFont="1" applyFill="1" applyAlignment="1">
      <alignment horizontal="left" vertical="center" indent="1"/>
    </xf>
    <xf numFmtId="166" fontId="63" fillId="6" borderId="0" xfId="1" applyNumberFormat="1" applyFont="1" applyFill="1" applyBorder="1" applyAlignment="1">
      <alignment horizontal="center" vertical="center"/>
    </xf>
    <xf numFmtId="166" fontId="63" fillId="16" borderId="0" xfId="0" applyNumberFormat="1" applyFont="1" applyFill="1" applyAlignment="1">
      <alignment horizontal="left" vertical="center" indent="1"/>
    </xf>
    <xf numFmtId="164" fontId="10" fillId="16" borderId="0" xfId="1" applyNumberFormat="1" applyFont="1" applyFill="1" applyBorder="1" applyAlignment="1">
      <alignment horizontal="left" vertical="center" indent="1"/>
    </xf>
    <xf numFmtId="1" fontId="62" fillId="6" borderId="0" xfId="0" applyNumberFormat="1" applyFont="1" applyFill="1" applyAlignment="1">
      <alignment horizontal="left" vertical="center" indent="1"/>
    </xf>
    <xf numFmtId="164" fontId="10" fillId="6" borderId="0" xfId="1" applyNumberFormat="1" applyFont="1" applyFill="1" applyBorder="1" applyAlignment="1">
      <alignment horizontal="left" vertical="center" indent="1"/>
    </xf>
    <xf numFmtId="166" fontId="20" fillId="4" borderId="0" xfId="0" applyNumberFormat="1" applyFont="1" applyFill="1" applyAlignment="1">
      <alignment vertical="center"/>
    </xf>
    <xf numFmtId="0" fontId="0" fillId="4" borderId="9" xfId="0" applyFill="1" applyBorder="1"/>
    <xf numFmtId="0" fontId="0" fillId="4" borderId="5" xfId="0" applyFill="1" applyBorder="1"/>
    <xf numFmtId="0" fontId="18" fillId="4" borderId="10" xfId="4" applyFont="1" applyFill="1" applyBorder="1" applyAlignment="1">
      <alignment horizontal="left" vertical="center"/>
    </xf>
    <xf numFmtId="166" fontId="21" fillId="4" borderId="12" xfId="0" applyNumberFormat="1" applyFont="1" applyFill="1" applyBorder="1" applyAlignment="1">
      <alignment horizontal="center" vertical="center"/>
    </xf>
    <xf numFmtId="164" fontId="21" fillId="4" borderId="9" xfId="0" applyNumberFormat="1" applyFont="1" applyFill="1" applyBorder="1" applyAlignment="1">
      <alignment horizontal="center"/>
    </xf>
    <xf numFmtId="164" fontId="21" fillId="4" borderId="5" xfId="0" applyNumberFormat="1" applyFont="1" applyFill="1" applyBorder="1" applyAlignment="1">
      <alignment horizontal="center" vertical="center"/>
    </xf>
    <xf numFmtId="164" fontId="64" fillId="4" borderId="10" xfId="0" applyNumberFormat="1" applyFont="1" applyFill="1" applyBorder="1" applyAlignment="1">
      <alignment horizontal="center" vertical="top"/>
    </xf>
    <xf numFmtId="0" fontId="68" fillId="11" borderId="0" xfId="0" applyFont="1" applyFill="1" applyAlignment="1">
      <alignment horizontal="center" vertical="center"/>
    </xf>
    <xf numFmtId="0" fontId="69" fillId="3" borderId="0" xfId="0" applyFont="1" applyFill="1" applyAlignment="1">
      <alignment horizontal="left" vertical="center" indent="1"/>
    </xf>
    <xf numFmtId="0" fontId="69" fillId="13" borderId="0" xfId="0" applyFont="1" applyFill="1" applyAlignment="1">
      <alignment horizontal="left" vertical="center" indent="1"/>
    </xf>
    <xf numFmtId="0" fontId="69" fillId="7" borderId="0" xfId="0" applyFont="1" applyFill="1" applyAlignment="1">
      <alignment horizontal="left" vertical="center" indent="1"/>
    </xf>
    <xf numFmtId="0" fontId="65" fillId="4" borderId="8" xfId="4" applyFont="1" applyFill="1" applyBorder="1" applyAlignment="1">
      <alignment horizontal="center"/>
    </xf>
    <xf numFmtId="0" fontId="71" fillId="4" borderId="0" xfId="4" applyFont="1" applyFill="1" applyBorder="1" applyAlignment="1">
      <alignment horizontal="right"/>
    </xf>
    <xf numFmtId="0" fontId="33" fillId="4" borderId="0" xfId="0" applyFont="1" applyFill="1" applyAlignment="1">
      <alignment vertical="center"/>
    </xf>
    <xf numFmtId="10" fontId="59" fillId="14" borderId="0" xfId="0" applyNumberFormat="1" applyFont="1" applyFill="1" applyAlignment="1">
      <alignment horizontal="left" vertical="center" indent="1"/>
    </xf>
    <xf numFmtId="166" fontId="21" fillId="4" borderId="11" xfId="0" applyNumberFormat="1" applyFont="1" applyFill="1" applyBorder="1" applyAlignment="1">
      <alignment horizontal="center"/>
    </xf>
    <xf numFmtId="166" fontId="21" fillId="4" borderId="0" xfId="0" applyNumberFormat="1" applyFont="1" applyFill="1" applyAlignment="1">
      <alignment horizontal="center"/>
    </xf>
    <xf numFmtId="166" fontId="21" fillId="4" borderId="12" xfId="0" applyNumberFormat="1" applyFont="1" applyFill="1" applyBorder="1" applyAlignment="1">
      <alignment horizontal="center"/>
    </xf>
    <xf numFmtId="0" fontId="65" fillId="4" borderId="6" xfId="4" applyFont="1" applyFill="1" applyBorder="1" applyAlignment="1">
      <alignment horizontal="center"/>
    </xf>
    <xf numFmtId="0" fontId="65" fillId="4" borderId="7" xfId="4" applyFont="1" applyFill="1" applyBorder="1" applyAlignment="1">
      <alignment horizontal="center"/>
    </xf>
    <xf numFmtId="0" fontId="65" fillId="4" borderId="8" xfId="4" applyFont="1" applyFill="1" applyBorder="1" applyAlignment="1">
      <alignment horizontal="center"/>
    </xf>
    <xf numFmtId="0" fontId="27" fillId="4" borderId="0" xfId="0" applyFont="1" applyFill="1" applyAlignment="1">
      <alignment horizontal="left" vertical="center" wrapText="1"/>
    </xf>
    <xf numFmtId="0" fontId="29" fillId="0" borderId="0" xfId="0" applyFont="1" applyAlignment="1">
      <alignment horizontal="left" vertical="center"/>
    </xf>
    <xf numFmtId="166" fontId="21" fillId="4" borderId="11" xfId="0" applyNumberFormat="1" applyFont="1" applyFill="1" applyBorder="1" applyAlignment="1">
      <alignment horizontal="center" vertical="center"/>
    </xf>
    <xf numFmtId="166" fontId="20" fillId="4" borderId="0" xfId="0" applyNumberFormat="1" applyFont="1" applyFill="1" applyAlignment="1">
      <alignment horizontal="center" vertical="center"/>
    </xf>
    <xf numFmtId="0" fontId="31" fillId="0" borderId="7" xfId="0" applyFont="1" applyBorder="1" applyAlignment="1">
      <alignment horizontal="center"/>
    </xf>
    <xf numFmtId="0" fontId="65" fillId="4" borderId="0" xfId="0" applyFont="1" applyFill="1" applyAlignment="1">
      <alignment horizontal="center" vertical="center"/>
    </xf>
    <xf numFmtId="168" fontId="21" fillId="4" borderId="0" xfId="0" applyNumberFormat="1" applyFont="1" applyFill="1" applyAlignment="1">
      <alignment horizontal="center"/>
    </xf>
    <xf numFmtId="0" fontId="51" fillId="4" borderId="0" xfId="0" applyFont="1" applyFill="1" applyAlignment="1">
      <alignment horizontal="left" vertical="center" indent="1"/>
    </xf>
    <xf numFmtId="167" fontId="33" fillId="4" borderId="4" xfId="0" applyNumberFormat="1" applyFont="1" applyFill="1" applyBorder="1" applyAlignment="1">
      <alignment horizontal="center" vertical="center"/>
    </xf>
    <xf numFmtId="166" fontId="26" fillId="0" borderId="0" xfId="0" applyNumberFormat="1" applyFont="1" applyAlignment="1">
      <alignment horizontal="center"/>
    </xf>
    <xf numFmtId="0" fontId="65" fillId="4" borderId="0" xfId="0" applyFont="1" applyFill="1" applyAlignment="1">
      <alignment horizontal="left" vertical="center" wrapText="1" indent="1"/>
    </xf>
    <xf numFmtId="0" fontId="66" fillId="0" borderId="0" xfId="0" applyFont="1" applyAlignment="1">
      <alignment horizontal="left" vertical="center" wrapText="1" indent="1"/>
    </xf>
  </cellXfs>
  <cellStyles count="10">
    <cellStyle name="Currency" xfId="1" builtinId="4"/>
    <cellStyle name="Explanatory Text" xfId="8" builtinId="53" customBuiltin="1"/>
    <cellStyle name="Heading 1" xfId="5" builtinId="16" customBuiltin="1"/>
    <cellStyle name="Heading 2" xfId="6" builtinId="17" customBuiltin="1"/>
    <cellStyle name="Heading 3" xfId="7" builtinId="18" customBuiltin="1"/>
    <cellStyle name="Heading 4" xfId="4" builtinId="19" customBuiltin="1"/>
    <cellStyle name="Normal" xfId="0" builtinId="0" customBuiltin="1"/>
    <cellStyle name="Percent" xfId="2" builtinId="5"/>
    <cellStyle name="Title" xfId="3" builtinId="15" customBuiltin="1"/>
    <cellStyle name="Total" xfId="9" builtinId="25" customBuiltin="1"/>
  </cellStyles>
  <dxfs count="25">
    <dxf>
      <font>
        <b/>
        <i val="0"/>
        <strike val="0"/>
        <outline val="0"/>
        <shadow val="0"/>
        <u val="none"/>
        <vertAlign val="baseline"/>
        <sz val="11"/>
        <color theme="1"/>
        <name val="Trebuchet MS"/>
        <family val="2"/>
        <scheme val="minor"/>
      </font>
      <numFmt numFmtId="166" formatCode="[$₱-464]#,##0.00"/>
      <fill>
        <patternFill patternType="solid">
          <fgColor indexed="64"/>
          <bgColor theme="8" tint="0.79998168889431442"/>
        </patternFill>
      </fill>
      <alignment horizontal="left" vertical="center" textRotation="0" wrapText="0" indent="1" justifyLastLine="0" shrinkToFit="0" readingOrder="0"/>
    </dxf>
    <dxf>
      <font>
        <b/>
        <i val="0"/>
        <strike val="0"/>
        <outline val="0"/>
        <shadow val="0"/>
        <u val="none"/>
        <vertAlign val="baseline"/>
        <sz val="11"/>
        <color theme="8" tint="-0.499984740745262"/>
        <name val="Trebuchet MS"/>
        <family val="2"/>
        <scheme val="minor"/>
      </font>
      <numFmt numFmtId="164" formatCode="&quot;$&quot;#,##0.00"/>
      <fill>
        <patternFill patternType="solid">
          <fgColor indexed="64"/>
          <bgColor theme="8" tint="0.79998168889431442"/>
        </patternFill>
      </fill>
      <alignment horizontal="left" vertical="center" textRotation="0" wrapText="0" indent="1" justifyLastLine="0" shrinkToFit="0" readingOrder="0"/>
    </dxf>
    <dxf>
      <font>
        <b val="0"/>
        <i val="0"/>
        <strike val="0"/>
        <outline val="0"/>
        <shadow val="0"/>
        <u val="none"/>
        <vertAlign val="baseline"/>
        <sz val="11"/>
        <color theme="8" tint="-0.499984740745262"/>
        <name val="Trebuchet MS"/>
        <family val="2"/>
        <scheme val="minor"/>
      </font>
      <numFmt numFmtId="164" formatCode="&quot;$&quot;#,##0.00"/>
      <fill>
        <patternFill patternType="solid">
          <fgColor indexed="64"/>
          <bgColor theme="8" tint="0.79998168889431442"/>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rebuchet MS"/>
        <family val="2"/>
        <scheme val="minor"/>
      </font>
      <fill>
        <patternFill patternType="solid">
          <fgColor indexed="64"/>
          <bgColor theme="4" tint="0.79998168889431442"/>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rebuchet MS"/>
        <family val="2"/>
        <scheme val="minor"/>
      </font>
      <numFmt numFmtId="165" formatCode="m/d/yy"/>
      <fill>
        <patternFill patternType="solid">
          <fgColor indexed="64"/>
          <bgColor theme="4" tint="0.79998168889431442"/>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rebuchet MS"/>
        <family val="2"/>
        <scheme val="minor"/>
      </font>
      <fill>
        <patternFill patternType="solid">
          <fgColor indexed="64"/>
          <bgColor theme="7" tint="0.79998168889431442"/>
        </patternFill>
      </fill>
      <alignment horizontal="left" vertical="center" textRotation="0" wrapText="0" indent="1" justifyLastLine="0" shrinkToFit="0" readingOrder="0"/>
      <border diagonalUp="0" diagonalDown="0" outline="0">
        <left/>
        <right style="thin">
          <color theme="7" tint="-0.499984740745262"/>
        </right>
        <top style="thin">
          <color theme="7" tint="0.39994506668294322"/>
        </top>
        <bottom/>
      </border>
    </dxf>
    <dxf>
      <font>
        <b val="0"/>
        <i val="0"/>
        <strike val="0"/>
        <outline val="0"/>
        <shadow val="0"/>
        <u val="none"/>
        <vertAlign val="baseline"/>
        <sz val="11"/>
        <color theme="1"/>
        <name val="Trebuchet MS"/>
        <family val="2"/>
        <scheme val="minor"/>
      </font>
      <fill>
        <patternFill patternType="solid">
          <fgColor indexed="64"/>
          <bgColor rgb="FFE9EEF3"/>
        </patternFill>
      </fill>
      <alignment horizontal="left" vertical="center" textRotation="0" indent="1" justifyLastLine="0" shrinkToFit="0" readingOrder="0"/>
    </dxf>
    <dxf>
      <font>
        <b val="0"/>
        <i val="0"/>
        <strike val="0"/>
        <condense val="0"/>
        <extend val="0"/>
        <outline val="0"/>
        <shadow val="0"/>
        <u val="none"/>
        <vertAlign val="baseline"/>
        <sz val="11"/>
        <color theme="1"/>
        <name val="Trebuchet MS"/>
        <family val="2"/>
        <scheme val="minor"/>
      </font>
      <fill>
        <patternFill patternType="solid">
          <fgColor indexed="64"/>
          <bgColor theme="7" tint="0.79998168889431442"/>
        </patternFill>
      </fill>
      <alignment horizontal="left" vertical="center" textRotation="0" wrapText="0" indent="1" justifyLastLine="0" shrinkToFit="0" readingOrder="0"/>
      <border diagonalUp="0" diagonalDown="0" outline="0">
        <left/>
        <right/>
        <top style="thin">
          <color theme="7" tint="0.39994506668294322"/>
        </top>
        <bottom/>
      </border>
    </dxf>
    <dxf>
      <font>
        <b val="0"/>
        <i val="0"/>
        <strike val="0"/>
        <outline val="0"/>
        <shadow val="0"/>
        <u val="none"/>
        <vertAlign val="baseline"/>
        <sz val="11"/>
        <color theme="1"/>
        <name val="Trebuchet MS"/>
        <family val="2"/>
        <scheme val="minor"/>
      </font>
      <fill>
        <patternFill patternType="solid">
          <fgColor indexed="64"/>
          <bgColor rgb="FFE9EEF3"/>
        </patternFill>
      </fill>
      <alignment horizontal="left" vertical="center" textRotation="0" indent="1" justifyLastLine="0" shrinkToFit="0" readingOrder="0"/>
    </dxf>
    <dxf>
      <font>
        <b val="0"/>
        <i val="0"/>
        <strike val="0"/>
        <condense val="0"/>
        <extend val="0"/>
        <outline val="0"/>
        <shadow val="0"/>
        <u val="none"/>
        <vertAlign val="baseline"/>
        <sz val="11"/>
        <color theme="1"/>
        <name val="Trebuchet MS"/>
        <family val="2"/>
        <scheme val="minor"/>
      </font>
      <numFmt numFmtId="14" formatCode="0.00%"/>
      <fill>
        <patternFill patternType="solid">
          <fgColor indexed="64"/>
          <bgColor theme="7" tint="0.79998168889431442"/>
        </patternFill>
      </fill>
      <alignment horizontal="left" vertical="center" textRotation="0" wrapText="0" indent="1" justifyLastLine="0" shrinkToFit="0" readingOrder="0"/>
      <border diagonalUp="0" diagonalDown="0" outline="0">
        <left style="thin">
          <color theme="7" tint="-0.499984740745262"/>
        </left>
        <right/>
        <top style="thin">
          <color theme="7" tint="0.39994506668294322"/>
        </top>
        <bottom/>
      </border>
    </dxf>
    <dxf>
      <font>
        <b val="0"/>
        <i val="0"/>
        <strike val="0"/>
        <outline val="0"/>
        <shadow val="0"/>
        <u val="none"/>
        <vertAlign val="baseline"/>
        <sz val="11"/>
        <color theme="1"/>
        <name val="Trebuchet MS"/>
        <family val="2"/>
        <scheme val="minor"/>
      </font>
      <numFmt numFmtId="19" formatCode="m/d/yyyy"/>
      <fill>
        <patternFill patternType="solid">
          <fgColor indexed="64"/>
          <bgColor rgb="FFE9EEF3"/>
        </patternFill>
      </fill>
      <alignment horizontal="left" vertical="center" textRotation="0" indent="1" justifyLastLine="0" shrinkToFit="0" readingOrder="0"/>
    </dxf>
    <dxf>
      <font>
        <b val="0"/>
        <i val="0"/>
        <strike val="0"/>
        <condense val="0"/>
        <extend val="0"/>
        <outline val="0"/>
        <shadow val="0"/>
        <u val="none"/>
        <vertAlign val="baseline"/>
        <sz val="11"/>
        <color theme="1"/>
        <name val="Trebuchet MS"/>
        <family val="2"/>
        <scheme val="minor"/>
      </font>
      <numFmt numFmtId="14" formatCode="0.00%"/>
      <fill>
        <patternFill patternType="solid">
          <fgColor indexed="64"/>
          <bgColor theme="4" tint="0.79998168889431442"/>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rebuchet MS"/>
        <family val="2"/>
        <scheme val="minor"/>
      </font>
      <numFmt numFmtId="14" formatCode="0.00%"/>
      <fill>
        <patternFill patternType="solid">
          <fgColor indexed="64"/>
          <bgColor theme="4" tint="0.79998168889431442"/>
        </patternFill>
      </fill>
      <alignment horizontal="left" vertical="center" textRotation="0" wrapText="0" indent="1" justifyLastLine="0" shrinkToFit="0" readingOrder="0"/>
    </dxf>
    <dxf>
      <font>
        <b val="0"/>
        <i val="0"/>
        <strike val="0"/>
        <condense val="0"/>
        <extend val="0"/>
        <outline val="0"/>
        <shadow val="0"/>
        <u val="none"/>
        <vertAlign val="baseline"/>
        <sz val="11"/>
        <color theme="1"/>
        <name val="Trebuchet MS"/>
        <family val="2"/>
        <scheme val="minor"/>
      </font>
      <numFmt numFmtId="14" formatCode="0.00%"/>
      <fill>
        <patternFill patternType="solid">
          <fgColor indexed="64"/>
          <bgColor theme="6" tint="0.79998168889431442"/>
        </patternFill>
      </fill>
      <alignment horizontal="left" vertical="center" textRotation="0" wrapText="0" indent="1" justifyLastLine="0" shrinkToFit="0" readingOrder="0"/>
      <border diagonalUp="0" diagonalDown="0" outline="0">
        <left/>
        <right style="thin">
          <color theme="6" tint="-0.499984740745262"/>
        </right>
        <top style="thin">
          <color theme="6" tint="0.39994506668294322"/>
        </top>
        <bottom/>
      </border>
    </dxf>
    <dxf>
      <font>
        <b val="0"/>
        <i val="0"/>
        <strike val="0"/>
        <outline val="0"/>
        <shadow val="0"/>
        <u val="none"/>
        <vertAlign val="baseline"/>
        <sz val="11"/>
        <color theme="1"/>
        <name val="Trebuchet MS"/>
        <family val="2"/>
        <scheme val="minor"/>
      </font>
      <numFmt numFmtId="166" formatCode="[$₱-464]#,##0.00"/>
      <fill>
        <patternFill patternType="solid">
          <fgColor indexed="64"/>
          <bgColor theme="6" tint="0.79998168889431442"/>
        </patternFill>
      </fill>
      <alignment horizontal="left" vertical="center" textRotation="0" indent="1" justifyLastLine="0" shrinkToFit="0" readingOrder="0"/>
    </dxf>
    <dxf>
      <font>
        <b val="0"/>
        <i val="0"/>
        <strike val="0"/>
        <condense val="0"/>
        <extend val="0"/>
        <outline val="0"/>
        <shadow val="0"/>
        <u val="none"/>
        <vertAlign val="baseline"/>
        <sz val="11"/>
        <color theme="1"/>
        <name val="Trebuchet MS"/>
        <family val="2"/>
        <scheme val="minor"/>
      </font>
      <fill>
        <patternFill patternType="solid">
          <fgColor indexed="64"/>
          <bgColor theme="6" tint="0.79998168889431442"/>
        </patternFill>
      </fill>
      <alignment horizontal="left" vertical="center" textRotation="0" wrapText="0" indent="1" justifyLastLine="0" shrinkToFit="0" readingOrder="0"/>
      <border diagonalUp="0" diagonalDown="0" outline="0">
        <left/>
        <right/>
        <top/>
        <bottom/>
      </border>
    </dxf>
    <dxf>
      <font>
        <b/>
        <i val="0"/>
        <strike val="0"/>
        <outline val="0"/>
        <shadow val="0"/>
        <u val="none"/>
        <vertAlign val="baseline"/>
        <sz val="11"/>
        <color theme="1"/>
        <name val="Trebuchet MS"/>
        <family val="2"/>
        <scheme val="minor"/>
      </font>
      <fill>
        <patternFill patternType="solid">
          <fgColor indexed="64"/>
          <bgColor theme="6" tint="0.79998168889431442"/>
        </patternFill>
      </fill>
      <alignment horizontal="left" vertical="center" textRotation="0" indent="1" justifyLastLine="0" shrinkToFit="0" readingOrder="0"/>
    </dxf>
    <dxf>
      <font>
        <b val="0"/>
        <i val="0"/>
        <strike val="0"/>
        <condense val="0"/>
        <extend val="0"/>
        <outline val="0"/>
        <shadow val="0"/>
        <u val="none"/>
        <vertAlign val="baseline"/>
        <sz val="11"/>
        <color theme="1"/>
        <name val="Trebuchet MS"/>
        <family val="2"/>
        <scheme val="minor"/>
      </font>
      <fill>
        <patternFill patternType="solid">
          <fgColor indexed="64"/>
          <bgColor theme="6" tint="0.79998168889431442"/>
        </patternFill>
      </fill>
      <alignment horizontal="left" vertical="center" textRotation="0" wrapText="0" indent="1" justifyLastLine="0" shrinkToFit="0" readingOrder="0"/>
      <border diagonalUp="0" diagonalDown="0" outline="0">
        <left/>
        <right/>
        <top/>
        <bottom/>
      </border>
    </dxf>
    <dxf>
      <font>
        <b val="0"/>
        <i val="0"/>
        <strike val="0"/>
        <outline val="0"/>
        <shadow val="0"/>
        <u val="none"/>
        <vertAlign val="baseline"/>
        <sz val="11"/>
        <color theme="1"/>
        <name val="Trebuchet MS"/>
        <family val="2"/>
        <scheme val="minor"/>
      </font>
      <fill>
        <patternFill patternType="solid">
          <fgColor indexed="64"/>
          <bgColor theme="6" tint="0.79998168889431442"/>
        </patternFill>
      </fill>
      <alignment horizontal="left" vertical="center" textRotation="0" indent="1" justifyLastLine="0" shrinkToFit="0" readingOrder="0"/>
    </dxf>
    <dxf>
      <font>
        <b val="0"/>
        <i val="0"/>
        <strike val="0"/>
        <outline val="0"/>
        <shadow val="0"/>
        <u val="none"/>
        <vertAlign val="baseline"/>
        <sz val="11"/>
        <color theme="1"/>
        <name val="Trebuchet MS"/>
        <family val="2"/>
        <scheme val="none"/>
      </font>
      <fill>
        <patternFill patternType="solid">
          <fgColor indexed="64"/>
          <bgColor theme="4" tint="0.79998168889431442"/>
        </patternFill>
      </fill>
      <alignment horizontal="left" vertical="center" textRotation="0" wrapText="0" indent="1" justifyLastLine="0" shrinkToFit="0" readingOrder="0"/>
    </dxf>
    <dxf>
      <font>
        <b val="0"/>
        <i val="0"/>
        <strike val="0"/>
        <outline val="0"/>
        <shadow val="0"/>
        <u val="none"/>
        <vertAlign val="baseline"/>
        <sz val="11"/>
        <color theme="1"/>
        <name val="Trebuchet MS"/>
        <family val="2"/>
        <scheme val="none"/>
      </font>
      <fill>
        <patternFill patternType="solid">
          <fgColor indexed="64"/>
          <bgColor theme="4" tint="0.79998168889431442"/>
        </patternFill>
      </fill>
      <alignment horizontal="left" textRotation="0" indent="1" justifyLastLine="0" shrinkToFit="0" readingOrder="0"/>
    </dxf>
    <dxf>
      <font>
        <b val="0"/>
        <i val="0"/>
        <strike val="0"/>
        <outline val="0"/>
        <shadow val="0"/>
        <u val="none"/>
        <vertAlign val="baseline"/>
        <sz val="11"/>
        <color theme="1"/>
        <name val="Trebuchet MS"/>
        <family val="2"/>
        <scheme val="major"/>
      </font>
      <fill>
        <patternFill patternType="solid">
          <fgColor indexed="64"/>
          <bgColor theme="4" tint="0.79998168889431442"/>
        </patternFill>
      </fill>
      <alignment horizontal="left" vertical="center" textRotation="0" indent="1" justifyLastLine="0" shrinkToFit="0" readingOrder="0"/>
    </dxf>
    <dxf>
      <font>
        <b/>
        <i val="0"/>
        <color theme="6" tint="-0.499984740745262"/>
      </font>
      <fill>
        <patternFill>
          <bgColor theme="3" tint="0.79998168889431442"/>
        </patternFill>
      </fill>
      <border diagonalUp="0" diagonalDown="0">
        <left/>
        <right/>
        <top/>
        <bottom/>
        <vertical/>
        <horizontal/>
      </border>
    </dxf>
    <dxf>
      <font>
        <b/>
        <i val="0"/>
        <color theme="3"/>
      </font>
      <fill>
        <patternFill>
          <bgColor theme="4" tint="0.79998168889431442"/>
        </patternFill>
      </fill>
      <border diagonalUp="0" diagonalDown="0">
        <left/>
        <right/>
        <top/>
        <bottom/>
        <vertical/>
        <horizontal/>
      </border>
    </dxf>
    <dxf>
      <border diagonalUp="0" diagonalDown="0">
        <left/>
        <right/>
        <top/>
        <bottom/>
        <vertical/>
        <horizontal/>
      </border>
    </dxf>
  </dxfs>
  <tableStyles count="1" defaultTableStyle="TableStyleMedium2" defaultPivotStyle="PivotStyleLight16">
    <tableStyle name="College Loan Calculator" pivot="0" count="3" xr9:uid="{00000000-0011-0000-FFFF-FFFF00000000}">
      <tableStyleElement type="wholeTable" dxfId="24"/>
      <tableStyleElement type="headerRow" dxfId="23"/>
      <tableStyleElement type="totalRow" dxfId="22"/>
    </tableStyle>
  </tableStyles>
  <colors>
    <mruColors>
      <color rgb="FF8A9561"/>
      <color rgb="FF6B97A9"/>
      <color rgb="FF96A16F"/>
      <color rgb="FF6E84A2"/>
      <color rgb="FF9DA779"/>
      <color rgb="FFE9EEF3"/>
      <color rgb="FFD4DEE8"/>
      <color rgb="FFDCE4EC"/>
      <color rgb="FF2B3D59"/>
      <color rgb="FFE9E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llegeLoans" displayName="CollegeLoans" ref="C13:M17" totalsRowShown="0" headerRowDxfId="21" dataDxfId="20" totalsRowDxfId="19" headerRowCellStyle="Percent">
  <tableColumns count="11">
    <tableColumn id="1" xr3:uid="{00000000-0010-0000-0000-000001000000}" name="Column1" dataDxfId="18" totalsRowDxfId="17"/>
    <tableColumn id="3" xr3:uid="{00000000-0010-0000-0000-000003000000}" name="Column2" dataDxfId="16" totalsRowDxfId="15"/>
    <tableColumn id="7" xr3:uid="{00000000-0010-0000-0000-000007000000}" name="Column3" dataDxfId="14" totalsRowDxfId="13">
      <calculatedColumnFormula>E9* IF(D14="Corner Lot (7%)",0.07,IF(D14="Main Road Lot (9%)",0.09,0))</calculatedColumnFormula>
    </tableColumn>
    <tableColumn id="14" xr3:uid="{45E2C64F-BB22-374A-BBE0-D04B49685666}" name="Column4" dataDxfId="12" totalsRowDxfId="11" dataCellStyle="Percent"/>
    <tableColumn id="4" xr3:uid="{00000000-0010-0000-0000-000004000000}" name="Column5" dataDxfId="10" totalsRowDxfId="9"/>
    <tableColumn id="9" xr3:uid="{00000000-0010-0000-0000-000009000000}" name="Column6" dataDxfId="8" totalsRowDxfId="7"/>
    <tableColumn id="5" xr3:uid="{00000000-0010-0000-0000-000005000000}" name="Column7" dataDxfId="6" totalsRowDxfId="5"/>
    <tableColumn id="16" xr3:uid="{4F61C5E2-45E0-3E4A-97B3-1959F99EA571}" name="Column8" dataDxfId="4" totalsRowDxfId="3"/>
    <tableColumn id="8" xr3:uid="{00000000-0010-0000-0000-000008000000}" name="Column9" dataDxfId="2" dataCellStyle="Currency"/>
    <tableColumn id="13" xr3:uid="{00000000-0010-0000-0000-00000D000000}" name="Column10" dataDxfId="1"/>
    <tableColumn id="11" xr3:uid="{00000000-0010-0000-0000-00000B000000}" name="Column11" dataDxfId="0">
      <calculatedColumnFormula>D17*CollegeLoans[[#This Row],[Column10]]</calculatedColumnFormula>
    </tableColumn>
  </tableColumns>
  <tableStyleInfo name="College Loan Calculator" showFirstColumn="0" showLastColumn="0" showRowStripes="1" showColumnStripes="0"/>
  <extLst>
    <ext xmlns:x14="http://schemas.microsoft.com/office/spreadsheetml/2009/9/main" uri="{504A1905-F514-4f6f-8877-14C23A59335A}">
      <x14:table altTextSummary="Enter Loan Number, Lender, Loan Amount, Annual Interest rate, Beginning date and Length of Loan in Years in this table. End Date, Current, Scheduled, and Annual Payments, Total Interest amount are auto calculated"/>
    </ext>
  </extLst>
</table>
</file>

<file path=xl/theme/theme1.xml><?xml version="1.0" encoding="utf-8"?>
<a:theme xmlns:a="http://schemas.openxmlformats.org/drawingml/2006/main" name="college_theme_calc">
  <a:themeElements>
    <a:clrScheme name="TM00000035">
      <a:dk1>
        <a:srgbClr val="000000"/>
      </a:dk1>
      <a:lt1>
        <a:srgbClr val="FFFFFF"/>
      </a:lt1>
      <a:dk2>
        <a:srgbClr val="44546A"/>
      </a:dk2>
      <a:lt2>
        <a:srgbClr val="E7E6E6"/>
      </a:lt2>
      <a:accent1>
        <a:srgbClr val="9DBDB0"/>
      </a:accent1>
      <a:accent2>
        <a:srgbClr val="B57F96"/>
      </a:accent2>
      <a:accent3>
        <a:srgbClr val="7FA5B5"/>
      </a:accent3>
      <a:accent4>
        <a:srgbClr val="A399BB"/>
      </a:accent4>
      <a:accent5>
        <a:srgbClr val="B3C18E"/>
      </a:accent5>
      <a:accent6>
        <a:srgbClr val="305081"/>
      </a:accent6>
      <a:hlink>
        <a:srgbClr val="0563C1"/>
      </a:hlink>
      <a:folHlink>
        <a:srgbClr val="954F72"/>
      </a:folHlink>
    </a:clrScheme>
    <a:fontScheme name="Custom 38">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B2:N26"/>
  <sheetViews>
    <sheetView showGridLines="0" tabSelected="1" topLeftCell="A2" zoomScale="40" zoomScaleNormal="40" workbookViewId="0">
      <selection activeCell="E9" sqref="E9:G9"/>
    </sheetView>
  </sheetViews>
  <sheetFormatPr defaultColWidth="9.08203125" defaultRowHeight="20.25" customHeight="1" x14ac:dyDescent="0.35"/>
  <cols>
    <col min="1" max="2" width="2.6640625" customWidth="1"/>
    <col min="3" max="3" width="35.6640625" customWidth="1"/>
    <col min="4" max="4" width="33.08203125" customWidth="1"/>
    <col min="5" max="5" width="23.4140625" bestFit="1" customWidth="1"/>
    <col min="6" max="6" width="2.6640625" customWidth="1"/>
    <col min="7" max="7" width="38.33203125" customWidth="1"/>
    <col min="8" max="8" width="24" bestFit="1" customWidth="1"/>
    <col min="9" max="9" width="41.25" bestFit="1" customWidth="1"/>
    <col min="10" max="10" width="2.6640625" customWidth="1"/>
    <col min="11" max="11" width="38.08203125" customWidth="1"/>
    <col min="12" max="12" width="26.75" bestFit="1" customWidth="1"/>
    <col min="13" max="13" width="45.25" bestFit="1" customWidth="1"/>
    <col min="14" max="15" width="2.6640625" customWidth="1"/>
  </cols>
  <sheetData>
    <row r="2" spans="2:14" ht="40" customHeight="1" x14ac:dyDescent="0.35">
      <c r="B2" s="1"/>
      <c r="C2" s="1"/>
      <c r="D2" s="1"/>
      <c r="E2" s="1"/>
      <c r="F2" s="1"/>
      <c r="G2" s="1"/>
      <c r="H2" s="1"/>
      <c r="I2" s="1"/>
      <c r="J2" s="1"/>
      <c r="K2" s="1"/>
      <c r="L2" s="1"/>
      <c r="M2" s="1"/>
      <c r="N2" s="1"/>
    </row>
    <row r="3" spans="2:14" ht="60" customHeight="1" x14ac:dyDescent="0.35">
      <c r="B3" s="1"/>
      <c r="C3" s="105" t="s">
        <v>2</v>
      </c>
      <c r="D3" s="106"/>
      <c r="E3" s="106"/>
      <c r="F3" s="106"/>
      <c r="G3" s="106"/>
      <c r="H3" s="106"/>
      <c r="I3" s="1"/>
      <c r="J3" s="1"/>
      <c r="K3" s="1"/>
      <c r="L3" s="1"/>
      <c r="M3" s="97"/>
      <c r="N3" s="1"/>
    </row>
    <row r="4" spans="2:14" ht="50" customHeight="1" x14ac:dyDescent="1">
      <c r="B4" s="1"/>
      <c r="C4" s="106"/>
      <c r="D4" s="106"/>
      <c r="E4" s="106"/>
      <c r="F4" s="106"/>
      <c r="G4" s="106"/>
      <c r="H4" s="106"/>
      <c r="I4" s="1"/>
      <c r="J4" s="111">
        <f>C22</f>
        <v>0</v>
      </c>
      <c r="K4" s="111"/>
      <c r="L4" s="111"/>
      <c r="M4" s="26"/>
      <c r="N4" s="1"/>
    </row>
    <row r="5" spans="2:14" ht="30" customHeight="1" x14ac:dyDescent="0.35">
      <c r="B5" s="1"/>
      <c r="C5" s="106"/>
      <c r="D5" s="106"/>
      <c r="E5" s="106"/>
      <c r="F5" s="106"/>
      <c r="G5" s="106"/>
      <c r="H5" s="106"/>
      <c r="I5" s="1"/>
      <c r="J5" s="5"/>
      <c r="K5" s="110" t="s">
        <v>42</v>
      </c>
      <c r="L5" s="110"/>
      <c r="M5" s="25"/>
      <c r="N5" s="1"/>
    </row>
    <row r="6" spans="2:14" ht="30" customHeight="1" x14ac:dyDescent="0.35">
      <c r="B6" s="1"/>
      <c r="C6" s="115" t="s">
        <v>43</v>
      </c>
      <c r="D6" s="116"/>
      <c r="E6" s="116"/>
      <c r="F6" s="116"/>
      <c r="G6" s="116"/>
      <c r="H6" s="116"/>
      <c r="I6" s="10"/>
      <c r="J6" s="8"/>
      <c r="K6" s="1"/>
      <c r="L6" s="1"/>
      <c r="M6" s="1"/>
      <c r="N6" s="1"/>
    </row>
    <row r="7" spans="2:14" ht="15" customHeight="1" thickBot="1" x14ac:dyDescent="0.4">
      <c r="B7" s="1"/>
      <c r="C7" s="11"/>
      <c r="D7" s="11"/>
      <c r="E7" s="11"/>
      <c r="F7" s="12"/>
      <c r="G7" s="12"/>
      <c r="H7" s="12"/>
      <c r="I7" s="12"/>
      <c r="J7" s="12"/>
      <c r="K7" s="12"/>
      <c r="L7" s="12"/>
      <c r="M7" s="12"/>
      <c r="N7" s="2"/>
    </row>
    <row r="8" spans="2:14" ht="15" customHeight="1" thickTop="1" x14ac:dyDescent="0.35">
      <c r="B8" s="1"/>
      <c r="C8" s="13"/>
      <c r="D8" s="13"/>
      <c r="E8" s="13"/>
      <c r="F8" s="9"/>
      <c r="G8" s="9"/>
      <c r="H8" s="9"/>
      <c r="I8" s="9"/>
      <c r="J8" s="9"/>
      <c r="K8" s="9"/>
      <c r="L8" s="9"/>
      <c r="M8" s="9"/>
      <c r="N8" s="2"/>
    </row>
    <row r="9" spans="2:14" ht="30" customHeight="1" x14ac:dyDescent="0.45">
      <c r="B9" s="1"/>
      <c r="C9" s="36" t="s">
        <v>41</v>
      </c>
      <c r="D9" s="21"/>
      <c r="E9" s="113">
        <v>0</v>
      </c>
      <c r="F9" s="113"/>
      <c r="G9" s="113"/>
      <c r="H9" s="18"/>
      <c r="I9" s="19"/>
      <c r="J9" s="19"/>
      <c r="K9" s="17"/>
      <c r="L9" s="17"/>
      <c r="M9" s="17"/>
      <c r="N9" s="3"/>
    </row>
    <row r="10" spans="2:14" ht="30" customHeight="1" x14ac:dyDescent="0.35">
      <c r="B10" s="1"/>
      <c r="C10" s="21"/>
      <c r="D10" s="21"/>
      <c r="E10" s="20"/>
      <c r="F10" s="20"/>
      <c r="G10" s="20"/>
      <c r="H10" s="20"/>
      <c r="I10" s="21"/>
      <c r="J10" s="21"/>
      <c r="K10" s="21"/>
      <c r="L10" s="21"/>
      <c r="M10" s="21"/>
      <c r="N10" s="4"/>
    </row>
    <row r="11" spans="2:14" ht="48" customHeight="1" x14ac:dyDescent="0.55000000000000004">
      <c r="B11" s="1"/>
      <c r="C11" s="91" t="s">
        <v>4</v>
      </c>
      <c r="D11" s="64" t="s">
        <v>5</v>
      </c>
      <c r="E11" s="7"/>
      <c r="F11" s="7"/>
      <c r="G11" s="91" t="s">
        <v>16</v>
      </c>
      <c r="H11" s="112" t="s">
        <v>20</v>
      </c>
      <c r="I11" s="112"/>
      <c r="J11" s="6"/>
      <c r="K11" s="91" t="s">
        <v>22</v>
      </c>
      <c r="L11" s="112" t="s">
        <v>23</v>
      </c>
      <c r="M11" s="112"/>
      <c r="N11" s="1"/>
    </row>
    <row r="12" spans="2:14" s="32" customFormat="1" ht="48" customHeight="1" x14ac:dyDescent="0.5">
      <c r="B12" s="33"/>
      <c r="C12" s="92" t="s">
        <v>3</v>
      </c>
      <c r="D12" s="34"/>
      <c r="E12" s="34"/>
      <c r="F12" s="35"/>
      <c r="G12" s="93" t="s">
        <v>18</v>
      </c>
      <c r="H12" s="45"/>
      <c r="I12" s="45"/>
      <c r="J12" s="35"/>
      <c r="K12" s="94" t="s">
        <v>19</v>
      </c>
      <c r="L12" s="50"/>
      <c r="M12" s="50"/>
      <c r="N12" s="33"/>
    </row>
    <row r="13" spans="2:14" s="27" customFormat="1" ht="1" hidden="1" customHeight="1" x14ac:dyDescent="0.35">
      <c r="B13" s="28"/>
      <c r="C13" s="29" t="s">
        <v>0</v>
      </c>
      <c r="D13" s="30" t="s">
        <v>1</v>
      </c>
      <c r="E13" s="40" t="s">
        <v>6</v>
      </c>
      <c r="F13" s="31" t="s">
        <v>7</v>
      </c>
      <c r="G13" s="43" t="s">
        <v>8</v>
      </c>
      <c r="H13" s="43" t="s">
        <v>9</v>
      </c>
      <c r="I13" s="43" t="s">
        <v>10</v>
      </c>
      <c r="J13" s="31" t="s">
        <v>11</v>
      </c>
      <c r="K13" s="44" t="s">
        <v>12</v>
      </c>
      <c r="L13" s="44" t="s">
        <v>13</v>
      </c>
      <c r="M13" s="44" t="s">
        <v>14</v>
      </c>
      <c r="N13" s="28"/>
    </row>
    <row r="14" spans="2:14" ht="48" customHeight="1" x14ac:dyDescent="0.35">
      <c r="B14" s="1"/>
      <c r="C14" s="37" t="s">
        <v>15</v>
      </c>
      <c r="D14" s="73" t="s">
        <v>44</v>
      </c>
      <c r="E14" s="76">
        <f t="shared" ref="E14" si="0">E9* IF(D14="Corner Lot (7%)",0.07,IF(D14="Main Road Lot (9%)",0.09,0))</f>
        <v>0</v>
      </c>
      <c r="F14" s="22"/>
      <c r="G14" s="46" t="s">
        <v>21</v>
      </c>
      <c r="H14" s="98">
        <v>0</v>
      </c>
      <c r="I14" s="47"/>
      <c r="J14" s="23"/>
      <c r="K14" s="57" t="s">
        <v>30</v>
      </c>
      <c r="L14" s="77">
        <v>0</v>
      </c>
      <c r="M14" s="78">
        <f>D17*CollegeLoans[[#This Row],[Column10]]</f>
        <v>0</v>
      </c>
      <c r="N14" s="1"/>
    </row>
    <row r="15" spans="2:14" ht="63.5" customHeight="1" x14ac:dyDescent="0.35">
      <c r="B15" s="1"/>
      <c r="C15" s="67" t="s">
        <v>36</v>
      </c>
      <c r="D15" s="74">
        <f>E9</f>
        <v>0</v>
      </c>
      <c r="E15" s="41"/>
      <c r="F15" s="22"/>
      <c r="G15" s="65" t="s">
        <v>33</v>
      </c>
      <c r="H15" s="70">
        <f>D17*H14</f>
        <v>0</v>
      </c>
      <c r="I15" s="48"/>
      <c r="J15" s="23"/>
      <c r="K15" s="69" t="s">
        <v>39</v>
      </c>
      <c r="L15" s="79">
        <f>(M14+D17)-CollegeLoans[[#This Row],[Column6]]</f>
        <v>0</v>
      </c>
      <c r="M15" s="80"/>
      <c r="N15" s="1"/>
    </row>
    <row r="16" spans="2:14" ht="76" customHeight="1" x14ac:dyDescent="0.35">
      <c r="B16" s="1"/>
      <c r="C16" s="37" t="s">
        <v>17</v>
      </c>
      <c r="D16" s="75">
        <v>0</v>
      </c>
      <c r="E16" s="42"/>
      <c r="F16" s="38"/>
      <c r="G16" s="66" t="s">
        <v>34</v>
      </c>
      <c r="H16" s="71">
        <f>IF(H15&lt;&gt;0, H15-5000, 0)</f>
        <v>0</v>
      </c>
      <c r="I16" s="51"/>
      <c r="J16" s="39"/>
      <c r="K16" s="57" t="s">
        <v>31</v>
      </c>
      <c r="L16" s="81">
        <v>1</v>
      </c>
      <c r="M16" s="82"/>
      <c r="N16" s="1"/>
    </row>
    <row r="17" spans="2:14" ht="48" customHeight="1" x14ac:dyDescent="0.35">
      <c r="B17" s="1"/>
      <c r="C17" s="56" t="s">
        <v>37</v>
      </c>
      <c r="D17" s="68">
        <f>E9 * IF(D14="Corner Lot (7%)",1.07,IF(D14="Main Road Lot (9%)",1.09,1)) * IF(D16=12%,1.12,1)</f>
        <v>0</v>
      </c>
      <c r="E17" s="49"/>
      <c r="F17" s="22"/>
      <c r="G17" s="53" t="s">
        <v>28</v>
      </c>
      <c r="H17" s="72">
        <v>1</v>
      </c>
      <c r="I17" s="63"/>
      <c r="J17" s="23"/>
      <c r="K17" s="69" t="s">
        <v>40</v>
      </c>
      <c r="L17" s="79">
        <f>L15/(L16*12)</f>
        <v>0</v>
      </c>
      <c r="M17" s="80"/>
      <c r="N17" s="1"/>
    </row>
    <row r="18" spans="2:14" ht="48" customHeight="1" x14ac:dyDescent="0.35">
      <c r="B18" s="1"/>
      <c r="C18" s="58" t="s">
        <v>27</v>
      </c>
      <c r="D18" s="62"/>
      <c r="E18" s="54"/>
      <c r="F18" s="22"/>
      <c r="G18" s="66" t="s">
        <v>35</v>
      </c>
      <c r="H18" s="71">
        <f>H16/H17</f>
        <v>0</v>
      </c>
      <c r="I18" s="55"/>
      <c r="J18" s="23"/>
      <c r="K18" s="59"/>
      <c r="L18" s="60"/>
      <c r="M18" s="61"/>
      <c r="N18" s="1"/>
    </row>
    <row r="19" spans="2:14" ht="30" customHeight="1" x14ac:dyDescent="0.45">
      <c r="B19" s="1"/>
      <c r="C19" s="52"/>
      <c r="D19" s="14"/>
      <c r="E19" s="14"/>
      <c r="F19" s="14"/>
      <c r="G19" s="58" t="s">
        <v>29</v>
      </c>
      <c r="H19" s="14"/>
      <c r="I19" s="14"/>
      <c r="J19" s="14"/>
      <c r="K19" s="14"/>
      <c r="L19" s="14"/>
      <c r="M19" s="14"/>
      <c r="N19" s="1"/>
    </row>
    <row r="20" spans="2:14" ht="30" customHeight="1" thickBot="1" x14ac:dyDescent="0.5">
      <c r="B20" s="1"/>
      <c r="C20" s="52"/>
      <c r="D20" s="14"/>
      <c r="E20" s="14"/>
      <c r="F20" s="14"/>
      <c r="G20" s="58"/>
      <c r="H20" s="14"/>
      <c r="I20" s="14"/>
      <c r="J20" s="14"/>
      <c r="K20" s="14"/>
      <c r="L20" s="14"/>
      <c r="M20" s="14"/>
      <c r="N20" s="1"/>
    </row>
    <row r="21" spans="2:14" ht="30" customHeight="1" x14ac:dyDescent="0.5">
      <c r="B21" s="1"/>
      <c r="C21" s="102" t="s">
        <v>38</v>
      </c>
      <c r="D21" s="103"/>
      <c r="E21" s="104"/>
      <c r="F21" s="96"/>
      <c r="G21" s="102" t="s">
        <v>32</v>
      </c>
      <c r="H21" s="109"/>
      <c r="I21" s="95" t="s">
        <v>24</v>
      </c>
      <c r="J21" s="33"/>
      <c r="K21" s="102" t="s">
        <v>26</v>
      </c>
      <c r="L21" s="109"/>
      <c r="M21" s="95" t="s">
        <v>25</v>
      </c>
      <c r="N21" s="1"/>
    </row>
    <row r="22" spans="2:14" ht="50" customHeight="1" x14ac:dyDescent="1">
      <c r="B22" s="1"/>
      <c r="C22" s="99">
        <f>D17</f>
        <v>0</v>
      </c>
      <c r="D22" s="100"/>
      <c r="E22" s="101"/>
      <c r="F22" s="15"/>
      <c r="G22" s="99">
        <f>H16</f>
        <v>0</v>
      </c>
      <c r="H22" s="114"/>
      <c r="I22" s="87">
        <f>H18</f>
        <v>0</v>
      </c>
      <c r="J22" s="83"/>
      <c r="K22" s="107">
        <f>L15</f>
        <v>0</v>
      </c>
      <c r="L22" s="108"/>
      <c r="M22" s="87">
        <f>L17</f>
        <v>0</v>
      </c>
      <c r="N22" s="83"/>
    </row>
    <row r="23" spans="2:14" ht="22.5" customHeight="1" thickBot="1" x14ac:dyDescent="1.05">
      <c r="B23" s="1"/>
      <c r="C23" s="84"/>
      <c r="D23" s="85"/>
      <c r="E23" s="86"/>
      <c r="F23" s="15"/>
      <c r="G23" s="88"/>
      <c r="H23" s="89"/>
      <c r="I23" s="90" t="str">
        <f>H17 &amp; " month(s) to pay"</f>
        <v>1 month(s) to pay</v>
      </c>
      <c r="J23" s="24"/>
      <c r="K23" s="88"/>
      <c r="L23" s="89"/>
      <c r="M23" s="90" t="str">
        <f>L16 &amp; " year(s) to pay"</f>
        <v>1 year(s) to pay</v>
      </c>
      <c r="N23" s="16"/>
    </row>
    <row r="24" spans="2:14" ht="30" customHeight="1" x14ac:dyDescent="0.35">
      <c r="B24" s="1"/>
      <c r="C24" s="15"/>
      <c r="D24" s="15"/>
      <c r="E24" s="15"/>
      <c r="F24" s="15"/>
      <c r="G24" s="15"/>
      <c r="H24" s="15"/>
      <c r="I24" s="15"/>
      <c r="J24" s="15"/>
      <c r="K24" s="15"/>
      <c r="L24" s="15"/>
      <c r="M24" s="15"/>
      <c r="N24" s="1"/>
    </row>
    <row r="25" spans="2:14" ht="30" customHeight="1" x14ac:dyDescent="0.35"/>
    <row r="26" spans="2:14" ht="30" customHeight="1" x14ac:dyDescent="0.35"/>
  </sheetData>
  <mergeCells count="13">
    <mergeCell ref="C22:E22"/>
    <mergeCell ref="C21:E21"/>
    <mergeCell ref="C3:H5"/>
    <mergeCell ref="K22:L22"/>
    <mergeCell ref="K21:L21"/>
    <mergeCell ref="K5:L5"/>
    <mergeCell ref="J4:L4"/>
    <mergeCell ref="H11:I11"/>
    <mergeCell ref="E9:G9"/>
    <mergeCell ref="L11:M11"/>
    <mergeCell ref="G21:H21"/>
    <mergeCell ref="G22:H22"/>
    <mergeCell ref="C6:H6"/>
  </mergeCells>
  <phoneticPr fontId="30" type="noConversion"/>
  <dataValidations xWindow="494" yWindow="672" count="30">
    <dataValidation allowBlank="1" showErrorMessage="1" prompt="Enter Estimated Annual Salary After Graduation in cell above" sqref="I6:J6" xr:uid="{00000000-0002-0000-0000-000004000000}"/>
    <dataValidation allowBlank="1" showErrorMessage="1" prompt="Enter Date to Begin Paying Back Loans in this cell" sqref="M4" xr:uid="{00000000-0002-0000-0000-000005000000}"/>
    <dataValidation allowBlank="1" showErrorMessage="1" prompt="Enter Date to Begin Paying Back Loans in cell above" sqref="M5" xr:uid="{00000000-0002-0000-0000-000006000000}"/>
    <dataValidation allowBlank="1" showErrorMessage="1" prompt="Your combined current monthly payment is auto calculated in cell at right" sqref="C9:D9" xr:uid="{00000000-0002-0000-0000-000007000000}"/>
    <dataValidation allowBlank="1" showErrorMessage="1" prompt="Your combined scheduled monthly payment is auto calculated in cell at right" sqref="K9:M9" xr:uid="{00000000-0002-0000-0000-00000B000000}"/>
    <dataValidation allowBlank="1" showErrorMessage="1" prompt="Enter Lender in this column under this heading" sqref="D13" xr:uid="{00000000-0002-0000-0000-000011000000}"/>
    <dataValidation allowBlank="1" showErrorMessage="1" prompt="Enter Annual Interest Rate in this column under this heading" sqref="E13:F13" xr:uid="{00000000-0002-0000-0000-000013000000}"/>
    <dataValidation allowBlank="1" showErrorMessage="1" prompt="Enter Loan Payback Data in table columns below" sqref="G12:J12" xr:uid="{00000000-0002-0000-0000-000014000000}"/>
    <dataValidation allowBlank="1" showErrorMessage="1" prompt="Enter Beginning Date in this column under this heading" sqref="G13" xr:uid="{00000000-0002-0000-0000-000015000000}"/>
    <dataValidation allowBlank="1" showErrorMessage="1" prompt="Enter Length in years in this column under this heading" sqref="H13" xr:uid="{00000000-0002-0000-0000-000016000000}"/>
    <dataValidation allowBlank="1" showErrorMessage="1" prompt="Ending Date is auto updated in this column under this heading" sqref="I13:J13" xr:uid="{00000000-0002-0000-0000-000017000000}"/>
    <dataValidation allowBlank="1" showErrorMessage="1" prompt="Payment Details are auto calculated in table columns below" sqref="K12:M12" xr:uid="{00000000-0002-0000-0000-000018000000}"/>
    <dataValidation allowBlank="1" showErrorMessage="1" prompt="Current Monthly Payment is auto calculated in this column under this heading" sqref="K13" xr:uid="{00000000-0002-0000-0000-000019000000}"/>
    <dataValidation allowBlank="1" showErrorMessage="1" prompt="Total Interest amount is auto calculated in this column under this heading" sqref="L13" xr:uid="{00000000-0002-0000-0000-00001A000000}"/>
    <dataValidation allowBlank="1" showErrorMessage="1" prompt="Scheduled Payment is auto calculated in this column under this heading" sqref="M13" xr:uid="{00000000-0002-0000-0000-00001B000000}"/>
    <dataValidation allowBlank="1" showInputMessage="1" showErrorMessage="1" prompt="Enter estimated annual salary after graduation in this cell" sqref="J4:L4" xr:uid="{002FC76E-543C-B34B-B74D-BDDDDF0B58C5}"/>
    <dataValidation allowBlank="1" showErrorMessage="1" prompt="Total Consolidated Loan Payback is auto calculated in cell at right" sqref="I21 M21 H19:M20 K21 D19:F20 C21 F21:G21" xr:uid="{00000000-0002-0000-0000-000023000000}"/>
    <dataValidation allowBlank="1" showErrorMessage="1" prompt="Estimated Monthly Income After Graduation is auto calculated in cell at right" sqref="C24:M24 K22 E23 I21:I23 H23 L23:M23 F22:F23 M21:M22" xr:uid="{00000000-0002-0000-0000-000025000000}"/>
    <dataValidation allowBlank="1" showInputMessage="1" showErrorMessage="1" prompt="Total consolidated loan payback is auto calculated in this cell" sqref="C22 G22:G23 K23" xr:uid="{00000000-0002-0000-0000-000024000000}"/>
    <dataValidation allowBlank="1" showInputMessage="1" showErrorMessage="1" prompt="Estimated monthly income after graduation is auto calculated in this cell" sqref="K22 I22:I23 H23 L23:M23 M22" xr:uid="{00000000-0002-0000-0000-000026000000}"/>
    <dataValidation allowBlank="1" showInputMessage="1" showErrorMessage="1" prompt="Create a college loan calculator in this worksheet. Enter details in table starting in cell C15, estimated annual salary in cell K4, and date to start loan payback in cell N4." sqref="A1" xr:uid="{BF515ACD-1AF5-4B89-A388-38140F265475}"/>
    <dataValidation operator="greaterThanOrEqual" allowBlank="1" showInputMessage="1" showErrorMessage="1" sqref="I18 I14 I16 J14:J18" xr:uid="{00000000-0002-0000-0000-000001000000}"/>
    <dataValidation allowBlank="1" showErrorMessage="1" prompt="Percentage of current monthly income is auto calculated in cell at right" sqref="C10:D10" xr:uid="{00000000-0002-0000-0000-000009000000}"/>
    <dataValidation allowBlank="1" showInputMessage="1" showErrorMessage="1" prompt="Percentage of current monthly income is auto calculated in this cell" sqref="E10" xr:uid="{00000000-0002-0000-0000-00000A000000}"/>
    <dataValidation allowBlank="1" showErrorMessage="1" prompt="Percentage of scheduled monthly income is auto calculated in cell at right" sqref="K10:M10" xr:uid="{00000000-0002-0000-0000-00000D000000}"/>
    <dataValidation allowBlank="1" showErrorMessage="1" prompt="Enter General Loan Details in table columns below" sqref="C12:F12" xr:uid="{00000000-0002-0000-0000-00000F000000}"/>
    <dataValidation allowBlank="1" showInputMessage="1" showErrorMessage="1" prompt="Combined current and scheduled monthly payments and percentage of current and scheduled monthly income are auto calculated in cells F10, F11, O10, and O11." sqref="C6:H6" xr:uid="{67E681B7-19CF-4076-ADF0-154F01916FC0}"/>
    <dataValidation type="list" allowBlank="1" showInputMessage="1" showErrorMessage="1" sqref="D14" xr:uid="{BC2625BE-BD59-4ED1-981E-7FA98255D2ED}">
      <formula1>"Corner Lot (7%),Main Road Lot (9%),Regular Lot"</formula1>
    </dataValidation>
    <dataValidation type="list" allowBlank="1" showInputMessage="1" showErrorMessage="1" sqref="D16" xr:uid="{B3C859A7-3A33-4D45-835A-A58A79C54714}">
      <formula1>"0%,12%"</formula1>
    </dataValidation>
    <dataValidation allowBlank="1" showErrorMessage="1" prompt="Enter Loan No. in this column under this heading" sqref="C13:C17 G14:G18 K14:K18" xr:uid="{00000000-0002-0000-0000-000010000000}"/>
  </dataValidations>
  <printOptions horizontalCentered="1"/>
  <pageMargins left="0.25" right="0.25" top="0.75" bottom="0.75" header="0.3" footer="0.3"/>
  <pageSetup scale="72" fitToHeight="0" orientation="landscape" r:id="rId1"/>
  <headerFooter differentFirst="1">
    <oddFooter>Page &amp;P of &amp;N</oddFooter>
  </headerFooter>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ackground xmlns="71af3243-3dd4-4a8d-8c0d-dd76da1f02a5">false</Background>
    <Status xmlns="71af3243-3dd4-4a8d-8c0d-dd76da1f02a5">Not started</Status>
    <_ip_UnifiedCompliancePolicyUIAction xmlns="http://schemas.microsoft.com/sharepoint/v3" xsi:nil="true"/>
    <Image xmlns="71af3243-3dd4-4a8d-8c0d-dd76da1f02a5">
      <Url xsi:nil="true"/>
      <Description xsi:nil="true"/>
    </Image>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24A7AA6D-D235-4F98-9AE4-C3C6C5739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0617CF-E0CC-4BBD-A87E-AC1A9CFF67E1}">
  <ds:schemaRefs>
    <ds:schemaRef ds:uri="http://schemas.microsoft.com/sharepoint/v3/contenttype/forms"/>
  </ds:schemaRefs>
</ds:datastoreItem>
</file>

<file path=customXml/itemProps3.xml><?xml version="1.0" encoding="utf-8"?>
<ds:datastoreItem xmlns:ds="http://schemas.openxmlformats.org/officeDocument/2006/customXml" ds:itemID="{397D647F-1D16-4BF1-B16F-02E8ACBB28E7}">
  <ds:schemaRefs>
    <ds:schemaRef ds:uri="http://schemas.microsoft.com/office/2006/metadata/properties"/>
    <ds:schemaRef ds:uri="http://schemas.microsoft.com/office/infopath/2007/PartnerControls"/>
    <ds:schemaRef ds:uri="71af3243-3dd4-4a8d-8c0d-dd76da1f02a5"/>
    <ds:schemaRef ds:uri="http://schemas.microsoft.com/sharepoint/v3"/>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TM00000035</Template>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Loan calculator</vt:lpstr>
      <vt:lpstr>CombinedMonthlyPayment</vt:lpstr>
      <vt:lpstr>ConsLoanPayback</vt:lpstr>
      <vt:lpstr>EstimatedAnnualSalary</vt:lpstr>
      <vt:lpstr>EstimatedMonthlySalary</vt:lpstr>
      <vt:lpstr>LoanPaybackStart</vt:lpstr>
      <vt:lpstr>'Loan calculator'!Print_Titles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2023-01-31T07:04:52Z</dcterms:created>
  <dcterms:modified xsi:type="dcterms:W3CDTF">2025-08-26T04:41:25Z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